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BARRA\Downloads\"/>
    </mc:Choice>
  </mc:AlternateContent>
  <xr:revisionPtr revIDLastSave="0" documentId="13_ncr:1_{4EA1DB63-E69C-4DA9-B707-1CA43DD39B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EXO 01" sheetId="1" r:id="rId1"/>
    <sheet name="REF" sheetId="2" state="hidden" r:id="rId2"/>
  </sheets>
  <definedNames>
    <definedName name="cat">REF!$A$2:$A$15</definedName>
    <definedName name="fase">REF!$A$28:$A$35</definedName>
    <definedName name="fonte">REF!$A$18:$A$24</definedName>
    <definedName name="igen">REF!$A$82:$A$87</definedName>
    <definedName name="mes">REF!$A$53:$A$75</definedName>
    <definedName name="pj">REF!$A$89:$A$91</definedName>
    <definedName name="sna">REF!$A$77:$A$80</definedName>
    <definedName name="tipo">REF!$A$38:$A$51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U5hyhIaEGBDOZZTqWr0gwfuGU5pO4b8+V8JEOl+vsc="/>
    </ext>
  </extLst>
</workbook>
</file>

<file path=xl/calcChain.xml><?xml version="1.0" encoding="utf-8"?>
<calcChain xmlns="http://schemas.openxmlformats.org/spreadsheetml/2006/main">
  <c r="A74" i="2" l="1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I236" i="1"/>
  <c r="H236" i="1"/>
  <c r="G236" i="1"/>
  <c r="F236" i="1"/>
  <c r="D234" i="1"/>
  <c r="D220" i="1"/>
  <c r="D235" i="1" s="1"/>
  <c r="D219" i="1"/>
  <c r="D218" i="1"/>
  <c r="D233" i="1" s="1"/>
  <c r="D217" i="1"/>
  <c r="D232" i="1" s="1"/>
  <c r="D216" i="1"/>
  <c r="D231" i="1" s="1"/>
  <c r="D215" i="1"/>
  <c r="D230" i="1" s="1"/>
  <c r="D214" i="1"/>
  <c r="D229" i="1" s="1"/>
  <c r="D213" i="1"/>
  <c r="D208" i="1"/>
  <c r="E208" i="1" s="1"/>
  <c r="D207" i="1"/>
  <c r="E207" i="1" s="1"/>
  <c r="D206" i="1"/>
  <c r="D205" i="1"/>
  <c r="D204" i="1"/>
  <c r="E204" i="1" s="1"/>
  <c r="D203" i="1"/>
  <c r="D209" i="1" s="1"/>
  <c r="D202" i="1"/>
  <c r="E202" i="1" s="1"/>
  <c r="D201" i="1"/>
  <c r="E201" i="1" s="1"/>
  <c r="H190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H189" i="1" s="1"/>
  <c r="H125" i="1"/>
  <c r="H124" i="1"/>
  <c r="H123" i="1"/>
  <c r="H122" i="1"/>
  <c r="H121" i="1"/>
  <c r="H120" i="1"/>
  <c r="H119" i="1"/>
  <c r="E205" i="1" l="1"/>
  <c r="E206" i="1"/>
  <c r="I120" i="1"/>
  <c r="D221" i="1"/>
  <c r="E218" i="1" s="1"/>
  <c r="D228" i="1"/>
  <c r="E203" i="1"/>
  <c r="H126" i="1"/>
  <c r="E220" i="1" l="1"/>
  <c r="I123" i="1"/>
  <c r="I124" i="1"/>
  <c r="E214" i="1"/>
  <c r="I122" i="1"/>
  <c r="I121" i="1"/>
  <c r="E217" i="1"/>
  <c r="E219" i="1"/>
  <c r="E216" i="1"/>
  <c r="I119" i="1"/>
  <c r="E213" i="1"/>
  <c r="E215" i="1"/>
  <c r="I125" i="1"/>
</calcChain>
</file>

<file path=xl/sharedStrings.xml><?xml version="1.0" encoding="utf-8"?>
<sst xmlns="http://schemas.openxmlformats.org/spreadsheetml/2006/main" count="204" uniqueCount="149">
  <si>
    <t>SECRETARIA DE CULTURA DO ESTADO DE PERNAMBUCO
FUNDAÇÃO DE PATRIMÔNIO HISTÓRICO E ARTÍSTICO DE PERNAMBUCO
FUNDO PERNAMBUCANO DE INCENTIVO À CULTURA</t>
  </si>
  <si>
    <t xml:space="preserve">19º EDITAL DO PROGRAMA DE FOMENTO À PRODUÇÃO AUDIOVISUAL DE PERNAMBUCO – FUNCULTURA 2024/2025
</t>
  </si>
  <si>
    <t>ANEXO 1 - FICHA TÉCNICA-FINANCEIRA</t>
  </si>
  <si>
    <r>
      <rPr>
        <b/>
        <sz val="11"/>
        <color rgb="FFFF0000"/>
        <rFont val="Arial"/>
      </rPr>
      <t xml:space="preserve">ATENÇÃO 1: </t>
    </r>
    <r>
      <rPr>
        <sz val="11"/>
        <color rgb="FFFF0000"/>
        <rFont val="Arial"/>
      </rPr>
      <t xml:space="preserve">Este formulário deverá ser preenchido off-line, no próprio excel.
</t>
    </r>
    <r>
      <rPr>
        <b/>
        <sz val="11"/>
        <color rgb="FFFF0000"/>
        <rFont val="Arial"/>
      </rPr>
      <t xml:space="preserve">ATENÇÃO 2: </t>
    </r>
    <r>
      <rPr>
        <sz val="11"/>
        <color rgb="FFFF0000"/>
        <rFont val="Arial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1"/>
        <color rgb="FFFF0000"/>
        <rFont val="Arial"/>
      </rPr>
      <t xml:space="preserve">ATENÇÃO 3: </t>
    </r>
    <r>
      <rPr>
        <sz val="11"/>
        <color rgb="FFFF0000"/>
        <rFont val="Arial"/>
      </rPr>
      <t xml:space="preserve">Este arquivo deverá ser convertido e anexado, em formato PDF, em campo específico do formulário de inscrição on-line.
</t>
    </r>
    <r>
      <rPr>
        <b/>
        <sz val="11"/>
        <color rgb="FFFF0000"/>
        <rFont val="Arial"/>
      </rPr>
      <t xml:space="preserve">ATENÇÃO 4: </t>
    </r>
    <r>
      <rPr>
        <sz val="11"/>
        <color rgb="FFFF0000"/>
        <rFont val="Arial"/>
      </rPr>
      <t>Antes de preencher esta Ficha Técnica-Financeira, leia atentamente o Edital.</t>
    </r>
  </si>
  <si>
    <t>Nome ou Razão Social do(a) Proponente</t>
  </si>
  <si>
    <t>CPF/CNPJ do(a) Proponente</t>
  </si>
  <si>
    <t>Título do Projeto</t>
  </si>
  <si>
    <r>
      <rPr>
        <b/>
        <sz val="11"/>
        <color theme="1"/>
        <rFont val="Arial"/>
      </rPr>
      <t xml:space="preserve">Categoria 
</t>
    </r>
    <r>
      <rPr>
        <sz val="11"/>
        <color theme="1"/>
        <rFont val="Arial"/>
      </rPr>
      <t>(clique duas vezes no campo abaixo e selecione uma das categorias listadas)</t>
    </r>
  </si>
  <si>
    <t>DIFUSÃO</t>
  </si>
  <si>
    <r>
      <rPr>
        <b/>
        <sz val="11"/>
        <color theme="1"/>
        <rFont val="Arial"/>
      </rPr>
      <t>LOCAL DE EXECUÇÃO DO PROJETO</t>
    </r>
    <r>
      <rPr>
        <sz val="11"/>
        <color theme="1"/>
        <rFont val="Arial"/>
      </rPr>
      <t xml:space="preserve">
Inclua apenas um local em cada linha</t>
    </r>
  </si>
  <si>
    <t>Local</t>
  </si>
  <si>
    <t>Município</t>
  </si>
  <si>
    <t>Estado/País</t>
  </si>
  <si>
    <r>
      <rPr>
        <b/>
        <sz val="11"/>
        <color rgb="FFFF0000"/>
        <rFont val="Arial"/>
      </rPr>
      <t>Se desejar incluir mais locais de realização, basta inserir novas linhas, da seguinte forma:</t>
    </r>
    <r>
      <rPr>
        <sz val="11"/>
        <color rgb="FFFF0000"/>
        <rFont val="Arial"/>
      </rPr>
      <t xml:space="preserve">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</si>
  <si>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b/>
        <sz val="11"/>
        <color theme="1"/>
        <rFont val="Arial"/>
      </rPr>
      <t>EQUIPE PRINCIPAL DO PROJETO</t>
    </r>
    <r>
      <rPr>
        <sz val="11"/>
        <color theme="1"/>
        <rFont val="Arial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</si>
  <si>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</si>
  <si>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</si>
  <si>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</si>
  <si>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</si>
  <si>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</si>
  <si>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</si>
  <si>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</si>
  <si>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</si>
  <si>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b/>
        <sz val="11"/>
        <color theme="1"/>
        <rFont val="Arial"/>
      </rPr>
      <t xml:space="preserve">Município e Estado de Residência
</t>
    </r>
    <r>
      <rPr>
        <i/>
        <sz val="11"/>
        <color theme="1"/>
        <rFont val="Arial"/>
      </rPr>
      <t>Ex: Gravatá-PE</t>
    </r>
  </si>
  <si>
    <r>
      <rPr>
        <sz val="11"/>
        <color rgb="FFFF0000"/>
        <rFont val="Arial"/>
      </rPr>
      <t xml:space="preserve">Se desejar incluir mais membro(a)s da Equipe principal, basta inseir novas linhas acima, procedendo do seguinte modo: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</si>
  <si>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b/>
        <sz val="11"/>
        <color rgb="FFFF0000"/>
        <rFont val="Arial"/>
      </rPr>
      <t xml:space="preserve">IMPORTANTE: </t>
    </r>
    <r>
      <rPr>
        <sz val="11"/>
        <color rgb="FFFF0000"/>
        <rFont val="Arial"/>
      </rPr>
      <t>Os currículos e as cartas de anuência de todo(a)s o(a)s membros da equipe principal deverão ser anexados ao formulário de inscrição on-line. Verifique, nos itens 6.4 e 6.2 do edital, os formatos específicos dos documentos, bem como a maneira como os respectivos documentos deverão ser anexados.</t>
    </r>
  </si>
  <si>
    <r>
      <rPr>
        <b/>
        <sz val="11"/>
        <color theme="1"/>
        <rFont val="Arial"/>
      </rPr>
      <t>ESTIMATIVA DE RECEITA</t>
    </r>
    <r>
      <rPr>
        <sz val="11"/>
        <color theme="1"/>
        <rFont val="Arial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</si>
  <si>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</si>
  <si>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b/>
        <sz val="11"/>
        <color theme="1"/>
        <rFont val="Arial"/>
      </rPr>
      <t xml:space="preserve">VALOR ESTIMADO DO PREÇO DE VENDA DO PRODUTO CULTURAL </t>
    </r>
    <r>
      <rPr>
        <sz val="11"/>
        <color theme="1"/>
        <rFont val="Arial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</si>
  <si>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</si>
  <si>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</si>
  <si>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r>
      <rPr>
        <b/>
        <sz val="11"/>
        <color theme="1"/>
        <rFont val="Arial"/>
      </rPr>
      <t xml:space="preserve">PLANO DE DISTRIBUIÇÃO
</t>
    </r>
    <r>
      <rPr>
        <sz val="11"/>
        <color theme="1"/>
        <rFont val="Arial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</si>
  <si>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</si>
  <si>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</si>
  <si>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</si>
  <si>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</si>
  <si>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r>
      <rPr>
        <b/>
        <sz val="11"/>
        <color rgb="FFFF0000"/>
        <rFont val="Arial"/>
      </rPr>
      <t>Se desejar incluir mais linhas ao Plano de Distribuição, basta inseir novas linhas acima, procedendo do seguinte modo:</t>
    </r>
    <r>
      <rPr>
        <sz val="11"/>
        <color rgb="FFFF0000"/>
        <rFont val="Arial"/>
      </rPr>
      <t xml:space="preserve">
1. Clique, com o botão direito do </t>
    </r>
    <r>
      <rPr>
        <i/>
        <sz val="11"/>
        <color rgb="FFFF0000"/>
        <rFont val="Arial"/>
      </rPr>
      <t xml:space="preserve">mouse, </t>
    </r>
    <r>
      <rPr>
        <sz val="11"/>
        <color rgb="FFFF0000"/>
        <rFont val="Arial"/>
      </rPr>
      <t>no número da linha indicado pela a seta vermelha;
2. No menu suspenso, clique em "inserir";
3. Numere a nova linha criada;
3. Repita a operação para inserir quantas linhas forem necessárias.</t>
    </r>
  </si>
  <si>
    <r>
      <rPr>
        <b/>
        <sz val="11"/>
        <color rgb="FFFF0000"/>
        <rFont val="Arial"/>
      </rPr>
      <t xml:space="preserve">IMPORTANTE: </t>
    </r>
    <r>
      <rPr>
        <sz val="11"/>
        <color rgb="FFFF0000"/>
        <rFont val="Arial"/>
      </rPr>
      <t>Verifique no Edital as regras de distribuição definidas, de acordo com a categoria de inscrição do seu projeto.</t>
    </r>
  </si>
  <si>
    <r>
      <rPr>
        <b/>
        <sz val="11"/>
        <color theme="1"/>
        <rFont val="Arial"/>
      </rPr>
      <t xml:space="preserve">RECURSOS UTILIZADOS NO PROJETO </t>
    </r>
    <r>
      <rPr>
        <sz val="11"/>
        <color theme="1"/>
        <rFont val="Arial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</si>
  <si>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</si>
  <si>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</si>
  <si>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b/>
        <sz val="11"/>
        <color theme="1"/>
        <rFont val="Arial"/>
      </rPr>
      <t xml:space="preserve">Valor (R$)
 </t>
    </r>
    <r>
      <rPr>
        <sz val="11"/>
        <color theme="1"/>
        <rFont val="Arial"/>
      </rPr>
      <t>separe as casas decimais com vírgula</t>
    </r>
  </si>
  <si>
    <r>
      <rPr>
        <b/>
        <sz val="11"/>
        <color theme="1"/>
        <rFont val="Arial"/>
      </rPr>
      <t xml:space="preserve"> % do Valor Total do Projeto
</t>
    </r>
    <r>
      <rPr>
        <sz val="11"/>
        <color theme="1"/>
        <rFont val="Arial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</si>
  <si>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</si>
  <si>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</si>
  <si>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</si>
  <si>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</si>
  <si>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</si>
  <si>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</si>
  <si>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</si>
  <si>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</si>
  <si>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</si>
  <si>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</si>
  <si>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</si>
  <si>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</si>
  <si>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b/>
        <sz val="11"/>
        <color theme="1"/>
        <rFont val="Arial"/>
      </rPr>
      <t>VALOR DO INCENTIVO PLEITEADO AO FUNCULTURA</t>
    </r>
    <r>
      <rPr>
        <sz val="11"/>
        <color theme="1"/>
        <rFont val="Arial"/>
      </rPr>
      <t xml:space="preserve"> (preenchido automaticamente)</t>
    </r>
  </si>
  <si>
    <t>007</t>
  </si>
  <si>
    <t>OUTRAS FONTES (especificar):</t>
  </si>
  <si>
    <t>VALOR TOTAL DO PROJETO:</t>
  </si>
  <si>
    <t>Especifique no campo abaixo o nome da Fonte 007</t>
  </si>
  <si>
    <r>
      <rPr>
        <b/>
        <sz val="11"/>
        <color rgb="FFFF0000"/>
        <rFont val="Arial"/>
      </rPr>
      <t>IMPORTANTE 1:</t>
    </r>
    <r>
      <rPr>
        <sz val="11"/>
        <color rgb="FFFF0000"/>
        <rFont val="Arial"/>
      </rPr>
      <t xml:space="preserve"> Caso os cálculos automáticos não estejam sendo feitos de modo correto, verifique se os centavos estão sendo separados por vírgula.
</t>
    </r>
    <r>
      <rPr>
        <b/>
        <sz val="11"/>
        <color rgb="FFFF0000"/>
        <rFont val="Arial"/>
      </rPr>
      <t xml:space="preserve">IMPORTANTE 2: </t>
    </r>
    <r>
      <rPr>
        <sz val="11"/>
        <color rgb="FFFF0000"/>
        <rFont val="Arial"/>
      </rPr>
      <t xml:space="preserve">No campo "Valor", insira apenas números e a vírgula separadora dos centavos.
</t>
    </r>
    <r>
      <rPr>
        <b/>
        <sz val="11"/>
        <color rgb="FFFF0000"/>
        <rFont val="Arial"/>
      </rPr>
      <t xml:space="preserve">IMPORTANTE 3: </t>
    </r>
    <r>
      <rPr>
        <sz val="11"/>
        <color rgb="FFFF0000"/>
        <rFont val="Arial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1"/>
        <color rgb="FFFF0000"/>
        <rFont val="Arial"/>
      </rPr>
      <t>IMPORTANTE 4:</t>
    </r>
    <r>
      <rPr>
        <sz val="11"/>
        <color rgb="FFFF0000"/>
        <rFont val="Arial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1"/>
        <color rgb="FFFF0000"/>
        <rFont val="Arial"/>
      </rPr>
      <t>IMPORTANTE 5:</t>
    </r>
    <r>
      <rPr>
        <sz val="11"/>
        <color rgb="FFFF0000"/>
        <rFont val="Arial"/>
      </rPr>
      <t xml:space="preserve"> Valor pleiteado ao Funcultura (Fonte 006) NÃO poderá ser maior que valor máximo definido para a categoria na qual o projeto será inscrito.</t>
    </r>
  </si>
  <si>
    <r>
      <rPr>
        <b/>
        <sz val="11"/>
        <color theme="1"/>
        <rFont val="Arial"/>
      </rPr>
      <t xml:space="preserve">ORÇAMENTO ANALÍTICO DE EXECUÇÃO DO PROJETO 
</t>
    </r>
    <r>
      <rPr>
        <b/>
        <sz val="11"/>
        <color rgb="FF31859B"/>
        <rFont val="Arial"/>
      </rPr>
      <t>VALOR TOTAL DO PROJETO (todas as fontes)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>detalhe abaixo o orçamento total do projeto, consideranto todas as fontes de recursos</t>
    </r>
  </si>
  <si>
    <t>Rubrica</t>
  </si>
  <si>
    <r>
      <rPr>
        <b/>
        <sz val="11"/>
        <color theme="1"/>
        <rFont val="Arial"/>
      </rPr>
      <t xml:space="preserve">Fonte do recurso
</t>
    </r>
    <r>
      <rPr>
        <sz val="11"/>
        <color theme="1"/>
        <rFont val="Arial"/>
      </rPr>
      <t>(clique 2x nos campos abaixo e escolha uma das opções listadas)</t>
    </r>
  </si>
  <si>
    <r>
      <rPr>
        <b/>
        <sz val="11"/>
        <color theme="1"/>
        <rFont val="Arial"/>
      </rPr>
      <t xml:space="preserve">Fase do Projeto/ Modalidade
</t>
    </r>
    <r>
      <rPr>
        <sz val="11"/>
        <color theme="1"/>
        <rFont val="Arial"/>
      </rPr>
      <t>(clique 2x nos campos abaixo e escolha uma das opções listadas)</t>
    </r>
  </si>
  <si>
    <r>
      <rPr>
        <b/>
        <sz val="11"/>
        <color theme="1"/>
        <rFont val="Arial"/>
      </rPr>
      <t xml:space="preserve">Item de Despesa
</t>
    </r>
    <r>
      <rPr>
        <sz val="11"/>
        <color theme="1"/>
        <rFont val="Arial"/>
      </rPr>
      <t>(informe qual o serviço ou material será contratado ou adquirido. P. Ex: produtor cultural, oficineiro, resma de papel, impressão de banner, etc.)</t>
    </r>
  </si>
  <si>
    <t>Unidade de medida</t>
  </si>
  <si>
    <r>
      <rPr>
        <b/>
        <sz val="11"/>
        <color theme="1"/>
        <rFont val="Arial"/>
      </rPr>
      <t xml:space="preserve">Quantidade 
</t>
    </r>
    <r>
      <rPr>
        <sz val="11"/>
        <color theme="1"/>
        <rFont val="Arial"/>
      </rPr>
      <t xml:space="preserve">inserir apenas números </t>
    </r>
  </si>
  <si>
    <r>
      <rPr>
        <b/>
        <sz val="11"/>
        <color theme="1"/>
        <rFont val="Arial"/>
      </rPr>
      <t xml:space="preserve">Valor Unitário (R$)
</t>
    </r>
    <r>
      <rPr>
        <sz val="11"/>
        <color theme="1"/>
        <rFont val="Arial"/>
      </rPr>
      <t>inserir apenas números</t>
    </r>
  </si>
  <si>
    <r>
      <rPr>
        <b/>
        <sz val="11"/>
        <color theme="1"/>
        <rFont val="Arial"/>
      </rPr>
      <t xml:space="preserve">Valor Total da Despesa
</t>
    </r>
    <r>
      <rPr>
        <sz val="11"/>
        <color theme="1"/>
        <rFont val="Arial"/>
      </rPr>
      <t>(multiplique a "quantidade" pelo "valor unitário")</t>
    </r>
  </si>
  <si>
    <r>
      <rPr>
        <b/>
        <sz val="11"/>
        <color theme="1"/>
        <rFont val="Arial"/>
      </rPr>
      <t xml:space="preserve">O Serviço será prestado por Pessoa Física ou Jurídica?
</t>
    </r>
    <r>
      <rPr>
        <sz val="11"/>
        <color theme="1"/>
        <rFont val="Arial"/>
      </rPr>
      <t>(informe "não se aplica" quando não se tratar de um serviço)</t>
    </r>
  </si>
  <si>
    <t>Valor total do Projeto</t>
  </si>
  <si>
    <t>Os campos ao lado serão calculados automaticamente</t>
  </si>
  <si>
    <t>Valor Pleiteado ao FUNCULTURA - FONTE 006</t>
  </si>
  <si>
    <r>
      <rPr>
        <sz val="11"/>
        <color rgb="FFFF0000"/>
        <rFont val="Arial"/>
      </rPr>
      <t xml:space="preserve">Se desejar incluir mais linhas ao orçamento, basta inseir novas linhas acima, procedendo do seguinte modo:
1. Clique, com o botão direito do </t>
    </r>
    <r>
      <rPr>
        <i/>
        <sz val="11"/>
        <color rgb="FFFF0000"/>
        <rFont val="Arial"/>
      </rPr>
      <t>mouse,</t>
    </r>
    <r>
      <rPr>
        <sz val="11"/>
        <color rgb="FFFF0000"/>
        <rFont val="Arial"/>
      </rPr>
      <t>no número da linha indicado pela a seta vermelha;
2. No menu suspenso, clique em "inserir";
3. Numere a nova linha criada;
3. Repita a operação para inserir quantas linhas forem necessárias.</t>
    </r>
  </si>
  <si>
    <r>
      <rPr>
        <b/>
        <sz val="11"/>
        <color rgb="FFFF0000"/>
        <rFont val="Arial"/>
      </rPr>
      <t xml:space="preserve">IMPORTANTE 1: </t>
    </r>
    <r>
      <rPr>
        <sz val="11"/>
        <color rgb="FFFF0000"/>
        <rFont val="Arial"/>
      </rPr>
      <t xml:space="preserve">Nos campos "Quantidade", "Valor Unitário" e "Valor Total da Despesa", insira apenas números.
</t>
    </r>
    <r>
      <rPr>
        <b/>
        <sz val="11"/>
        <color rgb="FFFF0000"/>
        <rFont val="Arial"/>
      </rPr>
      <t>IMPORTANTE 2:</t>
    </r>
    <r>
      <rPr>
        <sz val="11"/>
        <color rgb="FFFF0000"/>
        <rFont val="Arial"/>
      </rPr>
      <t xml:space="preserve"> O campo "Valor Total da Despesa" deverá representar a multiplicação entre a "Quantidade" e o "Valor Unitário".
</t>
    </r>
    <r>
      <rPr>
        <b/>
        <sz val="11"/>
        <color rgb="FFFF0000"/>
        <rFont val="Arial"/>
      </rPr>
      <t xml:space="preserve">IMPORTANTE 3: </t>
    </r>
    <r>
      <rPr>
        <sz val="11"/>
        <color rgb="FFFF0000"/>
        <rFont val="Arial"/>
      </rPr>
      <t xml:space="preserve">Caso os cálculos automáticos não estejam sendo feitos de modo correto verifique se os centavos estão sendo separados por vírgula.
</t>
    </r>
    <r>
      <rPr>
        <b/>
        <sz val="11"/>
        <color rgb="FFFF0000"/>
        <rFont val="Arial"/>
      </rPr>
      <t>IMPORTANTE 4:</t>
    </r>
    <r>
      <rPr>
        <sz val="11"/>
        <color rgb="FFFF0000"/>
        <rFont val="Arial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1"/>
        <color rgb="FFFF0000"/>
        <rFont val="Arial"/>
      </rPr>
      <t>IMPORTANTE 5:</t>
    </r>
    <r>
      <rPr>
        <sz val="11"/>
        <color rgb="FFFF0000"/>
        <rFont val="Arial"/>
      </rPr>
      <t xml:space="preserve"> As despesas com elaboração e administração do projeto, em conjunto, obedecerão ao percentual máximo de 8% (oito por cento) do valor pleiteado.
</t>
    </r>
    <r>
      <rPr>
        <b/>
        <sz val="11"/>
        <color rgb="FFFF0000"/>
        <rFont val="Arial"/>
      </rPr>
      <t>IMPORTANTE 6:</t>
    </r>
    <r>
      <rPr>
        <sz val="11"/>
        <color rgb="FFFF0000"/>
        <rFont val="Arial"/>
      </rPr>
      <t xml:space="preserve"> 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</si>
  <si>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b/>
        <sz val="11"/>
        <color theme="1"/>
        <rFont val="Arial"/>
      </rPr>
      <t>DESPESAS POR FASE DO PROJETO CONSIDERANDO</t>
    </r>
    <r>
      <rPr>
        <b/>
        <sz val="11"/>
        <color rgb="FFFF66FF"/>
        <rFont val="Arial"/>
      </rPr>
      <t xml:space="preserve"> </t>
    </r>
    <r>
      <rPr>
        <b/>
        <sz val="11"/>
        <color rgb="FF31859B"/>
        <rFont val="Arial"/>
      </rPr>
      <t>TODAS AS FONTES DE RECURSOS</t>
    </r>
    <r>
      <rPr>
        <b/>
        <sz val="11"/>
        <color theme="1"/>
        <rFont val="Arial"/>
      </rPr>
      <t xml:space="preserve">
</t>
    </r>
    <r>
      <rPr>
        <sz val="11"/>
        <color theme="1"/>
        <rFont val="Arial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</si>
  <si>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</si>
  <si>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</si>
  <si>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 do projeto</t>
  </si>
  <si>
    <t>Elaboração do projeto</t>
  </si>
  <si>
    <r>
      <rPr>
        <b/>
        <sz val="11"/>
        <color rgb="FFFF0000"/>
        <rFont val="Arial"/>
      </rPr>
      <t>IMPORTANTE:</t>
    </r>
    <r>
      <rPr>
        <sz val="11"/>
        <color rgb="FFFF0000"/>
        <rFont val="Arial"/>
      </rPr>
      <t xml:space="preserve"> 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</si>
  <si>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</si>
  <si>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</si>
  <si>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</si>
  <si>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</si>
  <si>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</si>
  <si>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</si>
  <si>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</si>
  <si>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b/>
        <sz val="11"/>
        <color theme="1"/>
        <rFont val="Arial"/>
      </rPr>
      <t>DESPESAS POR FASE DO PROJETO CONSIDERANDO O VALOR PLEITEADO AO</t>
    </r>
    <r>
      <rPr>
        <b/>
        <sz val="11"/>
        <color rgb="FFDA0880"/>
        <rFont val="Arial"/>
      </rPr>
      <t xml:space="preserve"> FUNCULTURA - FONTE 006</t>
    </r>
  </si>
  <si>
    <r>
      <rPr>
        <b/>
        <sz val="11"/>
        <color rgb="FFFF0000"/>
        <rFont val="Arial"/>
      </rPr>
      <t>IMPORTANTE:</t>
    </r>
    <r>
      <rPr>
        <sz val="11"/>
        <color rgb="FFFF0000"/>
        <rFont val="Arial"/>
      </rPr>
      <t xml:space="preserve"> Para que o esta tabela se preencha corretamente, é necessário indicar a "Fase do Projeto/ Modalidade" de todas as rubricas do ORÇAMENTO ANALÍTICO DE EXECUÇÃO DO PROJETO.</t>
    </r>
  </si>
  <si>
    <t>VALOR TOTAL PLEITEADO AO FUNCULTURA:</t>
  </si>
  <si>
    <r>
      <rPr>
        <b/>
        <sz val="11"/>
        <color rgb="FF000000"/>
        <rFont val="Arial"/>
      </rPr>
      <t xml:space="preserve">CRONOGRAMA FÍSICO-FINANCEIRO  DE DESEMBOLSO –    RECURSOS FONTE 006  -  FUNCULTURA 
</t>
    </r>
    <r>
      <rPr>
        <sz val="11"/>
        <color rgb="FF000000"/>
        <rFont val="Arial"/>
      </rPr>
      <t>Dedina o valor do desenbolso em</t>
    </r>
    <r>
      <rPr>
        <b/>
        <sz val="11"/>
        <color rgb="FF000000"/>
        <rFont val="Arial"/>
      </rPr>
      <t xml:space="preserve"> até 4 (quatro) </t>
    </r>
    <r>
      <rPr>
        <sz val="11"/>
        <color rgb="FF000000"/>
        <rFont val="Arial"/>
      </rPr>
      <t>parcelas, considerando o calendário de execução do projeto</t>
    </r>
  </si>
  <si>
    <t>1ª Parcela</t>
  </si>
  <si>
    <t>2ª Parcela</t>
  </si>
  <si>
    <t>3ª Parcela</t>
  </si>
  <si>
    <t>4ª Parcela</t>
  </si>
  <si>
    <t>VALOR DA PARCELA</t>
  </si>
  <si>
    <r>
      <rPr>
        <b/>
        <sz val="11"/>
        <color theme="1"/>
        <rFont val="Arial"/>
      </rPr>
      <t>Defina o Mês de Desembolso de cada Parcela</t>
    </r>
    <r>
      <rPr>
        <sz val="11"/>
        <color theme="1"/>
        <rFont val="Arial"/>
      </rPr>
      <t xml:space="preserve"> 
(clique duas vezes nos campos ao lado e escolha uma das opções)</t>
    </r>
  </si>
  <si>
    <t>Informe nos campos abaixo o período total de execução do projeto</t>
  </si>
  <si>
    <t>Data de Início:</t>
  </si>
  <si>
    <t>Data de Término:</t>
  </si>
  <si>
    <r>
      <rPr>
        <b/>
        <sz val="11"/>
        <color rgb="FFFF0000"/>
        <rFont val="Arial"/>
      </rPr>
      <t xml:space="preserve">IMPORTANTE: </t>
    </r>
    <r>
      <rPr>
        <sz val="11"/>
        <color rgb="FFFF0000"/>
        <rFont val="Arial"/>
      </rPr>
      <t xml:space="preserve">No caso de projetos de </t>
    </r>
    <r>
      <rPr>
        <b/>
        <sz val="11"/>
        <color rgb="FFFF0000"/>
        <rFont val="Arial"/>
      </rPr>
      <t>curta-metragem, longa-metragem e produtos para televisão</t>
    </r>
    <r>
      <rPr>
        <sz val="11"/>
        <color rgb="FFFF0000"/>
        <rFont val="Arial"/>
      </rPr>
      <t xml:space="preserve">, o prazo de execução previsto deverá ser de </t>
    </r>
    <r>
      <rPr>
        <b/>
        <sz val="11"/>
        <color rgb="FFFF0000"/>
        <rFont val="Arial"/>
      </rPr>
      <t>até 2 (dois) anos</t>
    </r>
    <r>
      <rPr>
        <sz val="11"/>
        <color rgb="FFFF0000"/>
        <rFont val="Arial"/>
      </rPr>
      <t xml:space="preserve">, conforme item 17.1.1. do Edital.
</t>
    </r>
    <r>
      <rPr>
        <b/>
        <sz val="11"/>
        <color rgb="FFFF0000"/>
        <rFont val="Arial"/>
      </rPr>
      <t xml:space="preserve">IMPORTANTE: </t>
    </r>
    <r>
      <rPr>
        <sz val="11"/>
        <color rgb="FFFF0000"/>
        <rFont val="Arial"/>
      </rPr>
      <t xml:space="preserve">Para os projetos das categorias </t>
    </r>
    <r>
      <rPr>
        <b/>
        <sz val="11"/>
        <color rgb="FFFF0000"/>
        <rFont val="Arial"/>
      </rPr>
      <t>Revelando os Pernambucos; Cineclube; Games; Difusão; Formação; Pesquisa sobre o Audiovisual Pernambucano; Preservação do Audiovisual Pernambucano e Websérie/Webcanal</t>
    </r>
    <r>
      <rPr>
        <sz val="11"/>
        <color rgb="FFFF0000"/>
        <rFont val="Arial"/>
      </rPr>
      <t xml:space="preserve">  o período entre o início e o término  de execução do projeto </t>
    </r>
    <r>
      <rPr>
        <b/>
        <sz val="11"/>
        <color rgb="FFFF0000"/>
        <rFont val="Arial"/>
      </rPr>
      <t>não deverá ser superior a um ano</t>
    </r>
    <r>
      <rPr>
        <sz val="11"/>
        <color rgb="FFFF0000"/>
        <rFont val="Arial"/>
      </rPr>
      <t>, conforme definido no item 17.1. do Edital.</t>
    </r>
  </si>
  <si>
    <t>LONGA-METRAGEM</t>
  </si>
  <si>
    <t>PRODUTOS PARA TELEVISÃO</t>
  </si>
  <si>
    <t>CURTA-METRAGEM E MÉDIA-METRAGEM</t>
  </si>
  <si>
    <t>FORMAÇÃO</t>
  </si>
  <si>
    <t>DESENVOLVIMENTO DO CINECLUBISMO</t>
  </si>
  <si>
    <t>REVELANDO OS PERNAMBUCOS</t>
  </si>
  <si>
    <t>GAMES</t>
  </si>
  <si>
    <t>PESQUISA E PRESERVAÇÃO</t>
  </si>
  <si>
    <t>DESENVOLVIMENTO DE LONGA-METRAGEM</t>
  </si>
  <si>
    <t>DESENVOLVIMENTO DE PRODUTOS PARA TV</t>
  </si>
  <si>
    <t>OBRA SERIADA DE CURTA DURAÇÃO</t>
  </si>
  <si>
    <t>FINALIZAÇÃO E DISTRIBUIÇÃO DE LONGA-METRAGEM</t>
  </si>
  <si>
    <t>WEBSÉRIE/WEBCANAL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</si>
  <si>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</si>
  <si>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</si>
  <si>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</si>
  <si>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</si>
  <si>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</si>
  <si>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</si>
  <si>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</si>
  <si>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</si>
  <si>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</si>
  <si>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</si>
  <si>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</si>
  <si>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</si>
  <si>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</si>
  <si>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</si>
  <si>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</si>
  <si>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</si>
  <si>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</si>
  <si>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</si>
  <si>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</si>
  <si>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</si>
  <si>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</si>
  <si>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janeiro de 2026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</si>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</sst>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_([$R$ -416]* #,##0.00_);_([$R$ -416]* \(#,##0.00\);_([$R$ -416]* &quot;-&quot;??_);_(@_)"/>
    <numFmt numFmtId="166" formatCode="0.0"/>
  </numFmts>
  <fonts count="21">
    <font>
      <sz val="11"/>
      <color theme="1"/>
      <name val="Calibri"/>
      <scheme val="minor"/>
    </font>
    <font>
      <sz val="12"/>
      <color theme="1"/>
      <name val="Calibri"/>
    </font>
    <font>
      <sz val="11"/>
      <name val="Calibri"/>
    </font>
    <font>
      <sz val="10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FF0000"/>
      <name val="Arial"/>
    </font>
    <font>
      <b/>
      <sz val="11"/>
      <color theme="0"/>
      <name val="Arial"/>
    </font>
    <font>
      <b/>
      <sz val="11"/>
      <color rgb="FF205867"/>
      <name val="Arial"/>
    </font>
    <font>
      <b/>
      <sz val="11"/>
      <color rgb="FF3F3F3F"/>
      <name val="Arial"/>
    </font>
    <font>
      <i/>
      <sz val="11"/>
      <color theme="1"/>
      <name val="Arial"/>
    </font>
    <font>
      <b/>
      <sz val="11"/>
      <color rgb="FFDA0880"/>
      <name val="Arial"/>
    </font>
    <font>
      <b/>
      <sz val="11"/>
      <color rgb="FF000000"/>
      <name val="Arial"/>
    </font>
    <font>
      <sz val="11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i/>
      <sz val="11"/>
      <color rgb="FFFF0000"/>
      <name val="Arial"/>
    </font>
    <font>
      <b/>
      <sz val="11"/>
      <color rgb="FF31859B"/>
      <name val="Arial"/>
    </font>
    <font>
      <b/>
      <sz val="11"/>
      <color rgb="FFFF66FF"/>
      <name val="Arial"/>
    </font>
    <font>
      <sz val="11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rgb="FFF3F3F3"/>
        <bgColor rgb="FFF3F3F3"/>
      </patternFill>
    </fill>
  </fills>
  <borders count="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ck">
        <color rgb="FFBFBFBF"/>
      </bottom>
      <diagonal/>
    </border>
    <border>
      <left/>
      <right/>
      <top style="thin">
        <color theme="1"/>
      </top>
      <bottom style="thick">
        <color rgb="FFBFBFBF"/>
      </bottom>
      <diagonal/>
    </border>
    <border>
      <left/>
      <right style="thick">
        <color rgb="FFBFBFBF"/>
      </right>
      <top style="thin">
        <color theme="1"/>
      </top>
      <bottom style="thick">
        <color rgb="FFBFBFBF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4" borderId="4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12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7" borderId="2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/>
    </xf>
    <xf numFmtId="0" fontId="4" fillId="6" borderId="21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4" fillId="6" borderId="21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4" fillId="7" borderId="28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 wrapText="1"/>
    </xf>
    <xf numFmtId="164" fontId="5" fillId="6" borderId="21" xfId="0" applyNumberFormat="1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7" borderId="33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7" borderId="4" xfId="0" applyFont="1" applyFill="1" applyBorder="1" applyAlignment="1">
      <alignment horizontal="right" vertical="center"/>
    </xf>
    <xf numFmtId="165" fontId="5" fillId="6" borderId="21" xfId="0" applyNumberFormat="1" applyFont="1" applyFill="1" applyBorder="1" applyAlignment="1">
      <alignment horizontal="right" vertical="center"/>
    </xf>
    <xf numFmtId="164" fontId="4" fillId="7" borderId="4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4" fillId="7" borderId="4" xfId="0" applyNumberFormat="1" applyFont="1" applyFill="1" applyBorder="1" applyAlignment="1">
      <alignment horizontal="left" vertical="center"/>
    </xf>
    <xf numFmtId="0" fontId="5" fillId="7" borderId="30" xfId="0" applyFont="1" applyFill="1" applyBorder="1" applyAlignment="1">
      <alignment horizontal="right" vertical="center"/>
    </xf>
    <xf numFmtId="164" fontId="4" fillId="7" borderId="30" xfId="0" applyNumberFormat="1" applyFont="1" applyFill="1" applyBorder="1" applyAlignment="1">
      <alignment horizontal="left" vertical="center"/>
    </xf>
    <xf numFmtId="0" fontId="4" fillId="7" borderId="32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right" vertical="center"/>
    </xf>
    <xf numFmtId="164" fontId="4" fillId="5" borderId="4" xfId="0" applyNumberFormat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right" vertical="center"/>
    </xf>
    <xf numFmtId="164" fontId="4" fillId="4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1" fontId="5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left" vertical="center"/>
    </xf>
    <xf numFmtId="0" fontId="4" fillId="4" borderId="4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49" fontId="4" fillId="7" borderId="21" xfId="0" applyNumberFormat="1" applyFont="1" applyFill="1" applyBorder="1" applyAlignment="1">
      <alignment horizontal="right" vertical="center"/>
    </xf>
    <xf numFmtId="164" fontId="4" fillId="6" borderId="21" xfId="0" applyNumberFormat="1" applyFont="1" applyFill="1" applyBorder="1" applyAlignment="1">
      <alignment horizontal="left" vertical="center"/>
    </xf>
    <xf numFmtId="166" fontId="4" fillId="7" borderId="29" xfId="0" applyNumberFormat="1" applyFont="1" applyFill="1" applyBorder="1" applyAlignment="1">
      <alignment horizontal="right" vertical="center"/>
    </xf>
    <xf numFmtId="2" fontId="5" fillId="7" borderId="32" xfId="0" applyNumberFormat="1" applyFont="1" applyFill="1" applyBorder="1" applyAlignment="1">
      <alignment vertical="center"/>
    </xf>
    <xf numFmtId="166" fontId="4" fillId="7" borderId="45" xfId="0" applyNumberFormat="1" applyFont="1" applyFill="1" applyBorder="1" applyAlignment="1">
      <alignment horizontal="right" vertical="center"/>
    </xf>
    <xf numFmtId="2" fontId="5" fillId="7" borderId="46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horizontal="right" vertical="center"/>
    </xf>
    <xf numFmtId="164" fontId="5" fillId="7" borderId="21" xfId="0" applyNumberFormat="1" applyFont="1" applyFill="1" applyBorder="1" applyAlignment="1">
      <alignment horizontal="left" vertical="center"/>
    </xf>
    <xf numFmtId="166" fontId="5" fillId="7" borderId="47" xfId="0" applyNumberFormat="1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0" fontId="4" fillId="9" borderId="45" xfId="0" applyFont="1" applyFill="1" applyBorder="1"/>
    <xf numFmtId="0" fontId="4" fillId="9" borderId="47" xfId="0" applyFont="1" applyFill="1" applyBorder="1" applyAlignment="1">
      <alignment horizontal="left" vertical="center"/>
    </xf>
    <xf numFmtId="0" fontId="4" fillId="9" borderId="48" xfId="0" applyFont="1" applyFill="1" applyBorder="1"/>
    <xf numFmtId="164" fontId="5" fillId="9" borderId="2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4" fillId="2" borderId="3" xfId="0" applyFont="1" applyFill="1" applyBorder="1"/>
    <xf numFmtId="0" fontId="5" fillId="2" borderId="47" xfId="0" applyFont="1" applyFill="1" applyBorder="1" applyAlignment="1">
      <alignment horizontal="right" vertical="center"/>
    </xf>
    <xf numFmtId="0" fontId="4" fillId="2" borderId="47" xfId="0" applyFont="1" applyFill="1" applyBorder="1"/>
    <xf numFmtId="164" fontId="5" fillId="2" borderId="12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164" fontId="5" fillId="2" borderId="4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center" vertical="center"/>
    </xf>
    <xf numFmtId="4" fontId="4" fillId="6" borderId="21" xfId="0" applyNumberFormat="1" applyFont="1" applyFill="1" applyBorder="1" applyAlignment="1">
      <alignment vertical="center" wrapText="1"/>
    </xf>
    <xf numFmtId="165" fontId="4" fillId="6" borderId="21" xfId="0" applyNumberFormat="1" applyFont="1" applyFill="1" applyBorder="1" applyAlignment="1">
      <alignment vertical="center" wrapText="1"/>
    </xf>
    <xf numFmtId="164" fontId="4" fillId="7" borderId="21" xfId="0" applyNumberFormat="1" applyFont="1" applyFill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2" borderId="4" xfId="0" applyFont="1" applyFill="1" applyBorder="1" applyAlignment="1">
      <alignment horizontal="right" vertical="center"/>
    </xf>
    <xf numFmtId="164" fontId="4" fillId="0" borderId="0" xfId="0" applyNumberFormat="1" applyFont="1" applyAlignment="1">
      <alignment horizontal="center" vertical="center" wrapText="1"/>
    </xf>
    <xf numFmtId="164" fontId="10" fillId="7" borderId="21" xfId="0" applyNumberFormat="1" applyFont="1" applyFill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7" borderId="45" xfId="0" applyFont="1" applyFill="1" applyBorder="1" applyAlignment="1">
      <alignment horizontal="center" vertical="center" wrapText="1"/>
    </xf>
    <xf numFmtId="164" fontId="4" fillId="7" borderId="45" xfId="0" applyNumberFormat="1" applyFont="1" applyFill="1" applyBorder="1" applyAlignment="1">
      <alignment vertical="center"/>
    </xf>
    <xf numFmtId="2" fontId="4" fillId="7" borderId="45" xfId="0" applyNumberFormat="1" applyFont="1" applyFill="1" applyBorder="1" applyAlignment="1">
      <alignment horizontal="right" vertical="center"/>
    </xf>
    <xf numFmtId="2" fontId="4" fillId="7" borderId="46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vertical="center"/>
    </xf>
    <xf numFmtId="2" fontId="4" fillId="7" borderId="60" xfId="0" applyNumberFormat="1" applyFont="1" applyFill="1" applyBorder="1" applyAlignment="1">
      <alignment horizontal="right" vertical="center"/>
    </xf>
    <xf numFmtId="2" fontId="4" fillId="7" borderId="61" xfId="0" applyNumberFormat="1" applyFont="1" applyFill="1" applyBorder="1" applyAlignment="1">
      <alignment vertical="center"/>
    </xf>
    <xf numFmtId="2" fontId="4" fillId="7" borderId="5" xfId="0" applyNumberFormat="1" applyFont="1" applyFill="1" applyBorder="1" applyAlignment="1">
      <alignment horizontal="right" vertical="center"/>
    </xf>
    <xf numFmtId="2" fontId="4" fillId="7" borderId="7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164" fontId="5" fillId="7" borderId="2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164" fontId="5" fillId="2" borderId="3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4" fillId="5" borderId="40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 wrapText="1"/>
    </xf>
    <xf numFmtId="0" fontId="5" fillId="10" borderId="63" xfId="0" applyFont="1" applyFill="1" applyBorder="1" applyAlignment="1">
      <alignment horizontal="center" vertical="center" wrapText="1"/>
    </xf>
    <xf numFmtId="0" fontId="5" fillId="11" borderId="63" xfId="0" applyFont="1" applyFill="1" applyBorder="1" applyAlignment="1">
      <alignment horizontal="center" vertical="center" wrapText="1"/>
    </xf>
    <xf numFmtId="0" fontId="5" fillId="12" borderId="63" xfId="0" applyFont="1" applyFill="1" applyBorder="1" applyAlignment="1">
      <alignment horizontal="center" vertical="center" wrapText="1"/>
    </xf>
    <xf numFmtId="0" fontId="5" fillId="13" borderId="63" xfId="0" applyFont="1" applyFill="1" applyBorder="1" applyAlignment="1">
      <alignment horizontal="center" vertical="center" wrapText="1"/>
    </xf>
    <xf numFmtId="0" fontId="14" fillId="2" borderId="0" xfId="0" applyFont="1" applyFill="1"/>
    <xf numFmtId="164" fontId="4" fillId="6" borderId="46" xfId="0" applyNumberFormat="1" applyFont="1" applyFill="1" applyBorder="1" applyAlignment="1">
      <alignment vertical="center"/>
    </xf>
    <xf numFmtId="164" fontId="4" fillId="6" borderId="21" xfId="0" applyNumberFormat="1" applyFont="1" applyFill="1" applyBorder="1" applyAlignment="1">
      <alignment vertical="center"/>
    </xf>
    <xf numFmtId="164" fontId="14" fillId="2" borderId="0" xfId="0" applyNumberFormat="1" applyFont="1" applyFill="1"/>
    <xf numFmtId="164" fontId="5" fillId="7" borderId="21" xfId="0" applyNumberFormat="1" applyFont="1" applyFill="1" applyBorder="1" applyAlignment="1">
      <alignment horizontal="right" vertical="center" wrapText="1"/>
    </xf>
    <xf numFmtId="0" fontId="5" fillId="2" borderId="40" xfId="0" applyFont="1" applyFill="1" applyBorder="1" applyAlignment="1">
      <alignment horizontal="right" vertical="center"/>
    </xf>
    <xf numFmtId="0" fontId="4" fillId="2" borderId="40" xfId="0" applyFont="1" applyFill="1" applyBorder="1"/>
    <xf numFmtId="164" fontId="5" fillId="2" borderId="4" xfId="0" applyNumberFormat="1" applyFont="1" applyFill="1" applyBorder="1" applyAlignment="1">
      <alignment horizontal="right" vertical="center" wrapText="1"/>
    </xf>
    <xf numFmtId="0" fontId="5" fillId="10" borderId="66" xfId="0" applyFont="1" applyFill="1" applyBorder="1" applyAlignment="1">
      <alignment horizontal="center" vertical="center" wrapText="1"/>
    </xf>
    <xf numFmtId="0" fontId="5" fillId="11" borderId="67" xfId="0" applyFont="1" applyFill="1" applyBorder="1" applyAlignment="1">
      <alignment horizontal="center" vertical="center" wrapText="1"/>
    </xf>
    <xf numFmtId="0" fontId="5" fillId="12" borderId="67" xfId="0" applyFont="1" applyFill="1" applyBorder="1" applyAlignment="1">
      <alignment horizontal="center" vertical="center" wrapText="1"/>
    </xf>
    <xf numFmtId="0" fontId="5" fillId="13" borderId="68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left" vertical="center"/>
    </xf>
    <xf numFmtId="0" fontId="4" fillId="2" borderId="69" xfId="0" applyFont="1" applyFill="1" applyBorder="1" applyAlignment="1">
      <alignment horizontal="left" vertical="center"/>
    </xf>
    <xf numFmtId="0" fontId="4" fillId="2" borderId="70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" fillId="15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17" fontId="16" fillId="0" borderId="0" xfId="0" applyNumberFormat="1" applyFont="1" applyAlignment="1"/>
    <xf numFmtId="17" fontId="16" fillId="0" borderId="0" xfId="0" applyNumberFormat="1" applyFont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4" fillId="6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2" fillId="0" borderId="27" xfId="0" applyFont="1" applyBorder="1"/>
    <xf numFmtId="0" fontId="5" fillId="7" borderId="5" xfId="0" applyFont="1" applyFill="1" applyBorder="1" applyAlignment="1">
      <alignment horizontal="right" vertical="center" wrapText="1"/>
    </xf>
    <xf numFmtId="0" fontId="4" fillId="7" borderId="5" xfId="0" applyFont="1" applyFill="1" applyBorder="1" applyAlignment="1">
      <alignment horizontal="left" vertical="center" wrapText="1"/>
    </xf>
    <xf numFmtId="164" fontId="4" fillId="7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0" xfId="0" applyFont="1" applyAlignment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" fillId="3" borderId="70" xfId="0" applyFont="1" applyFill="1" applyBorder="1" applyAlignment="1">
      <alignment horizontal="center" vertical="center"/>
    </xf>
    <xf numFmtId="0" fontId="2" fillId="0" borderId="72" xfId="0" applyFont="1" applyBorder="1"/>
    <xf numFmtId="0" fontId="4" fillId="3" borderId="41" xfId="0" applyFont="1" applyFill="1" applyBorder="1" applyAlignment="1">
      <alignment horizontal="left" vertical="center"/>
    </xf>
    <xf numFmtId="0" fontId="2" fillId="0" borderId="71" xfId="0" applyFont="1" applyBorder="1"/>
    <xf numFmtId="0" fontId="2" fillId="0" borderId="39" xfId="0" applyFont="1" applyBorder="1"/>
    <xf numFmtId="0" fontId="2" fillId="0" borderId="70" xfId="0" applyFont="1" applyBorder="1"/>
    <xf numFmtId="0" fontId="2" fillId="0" borderId="69" xfId="0" applyFont="1" applyBorder="1"/>
    <xf numFmtId="0" fontId="5" fillId="2" borderId="38" xfId="0" applyFont="1" applyFill="1" applyBorder="1" applyAlignment="1">
      <alignment horizontal="right" vertical="center"/>
    </xf>
    <xf numFmtId="0" fontId="2" fillId="0" borderId="26" xfId="0" applyFont="1" applyBorder="1"/>
    <xf numFmtId="0" fontId="5" fillId="7" borderId="64" xfId="0" applyFont="1" applyFill="1" applyBorder="1" applyAlignment="1">
      <alignment horizontal="right" vertical="center" wrapText="1"/>
    </xf>
    <xf numFmtId="0" fontId="2" fillId="0" borderId="65" xfId="0" applyFont="1" applyBorder="1"/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9" fillId="7" borderId="5" xfId="0" applyFont="1" applyFill="1" applyBorder="1" applyAlignment="1">
      <alignment horizontal="right" vertical="center" wrapText="1"/>
    </xf>
    <xf numFmtId="0" fontId="11" fillId="2" borderId="50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12" fillId="7" borderId="5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164" fontId="7" fillId="3" borderId="52" xfId="0" applyNumberFormat="1" applyFont="1" applyFill="1" applyBorder="1" applyAlignment="1">
      <alignment horizontal="center" vertical="center" wrapText="1"/>
    </xf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13" fillId="7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6" borderId="8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5" fillId="7" borderId="38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5" fillId="7" borderId="1" xfId="0" applyFont="1" applyFill="1" applyBorder="1" applyAlignment="1">
      <alignment horizontal="left" vertical="center"/>
    </xf>
    <xf numFmtId="165" fontId="5" fillId="6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 wrapText="1"/>
    </xf>
    <xf numFmtId="0" fontId="5" fillId="9" borderId="48" xfId="0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wrapText="1"/>
    </xf>
    <xf numFmtId="0" fontId="2" fillId="0" borderId="6" xfId="0" applyFont="1" applyBorder="1" applyAlignment="1">
      <alignment wrapText="1"/>
    </xf>
    <xf numFmtId="1" fontId="4" fillId="6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253</xdr:row>
      <xdr:rowOff>152400</xdr:rowOff>
    </xdr:from>
    <xdr:ext cx="9163050" cy="1866900"/>
    <xdr:grpSp>
      <xdr:nvGrpSpPr>
        <xdr:cNvPr id="2" name="Shape 2" title="Desenh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33400" y="111766350"/>
          <a:ext cx="9163050" cy="1866900"/>
          <a:chOff x="55300" y="1845850"/>
          <a:chExt cx="9144000" cy="184602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t="30055" b="34053"/>
          <a:stretch/>
        </xdr:blipFill>
        <xdr:spPr>
          <a:xfrm>
            <a:off x="55300" y="1845850"/>
            <a:ext cx="9144000" cy="184602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4</xdr:col>
      <xdr:colOff>895350</xdr:colOff>
      <xdr:row>0</xdr:row>
      <xdr:rowOff>0</xdr:rowOff>
    </xdr:from>
    <xdr:ext cx="2505075" cy="120015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3"/>
  <sheetViews>
    <sheetView showGridLines="0" tabSelected="1" workbookViewId="0">
      <selection activeCell="B4" sqref="B4:K4"/>
    </sheetView>
  </sheetViews>
  <sheetFormatPr defaultColWidth="14.42578125" defaultRowHeight="15" customHeight="1"/>
  <cols>
    <col min="1" max="1" width="5.7109375" customWidth="1"/>
    <col min="2" max="2" width="13.5703125" customWidth="1"/>
    <col min="3" max="3" width="14.140625" customWidth="1"/>
    <col min="4" max="4" width="17.28515625" customWidth="1"/>
    <col min="5" max="5" width="15.140625" customWidth="1"/>
    <col min="6" max="7" width="17.28515625" customWidth="1"/>
    <col min="8" max="8" width="15.140625" customWidth="1"/>
    <col min="9" max="9" width="17.5703125" customWidth="1"/>
    <col min="10" max="10" width="17.28515625" customWidth="1"/>
    <col min="11" max="11" width="11.85546875" customWidth="1"/>
    <col min="12" max="12" width="6.28515625" customWidth="1"/>
    <col min="13" max="13" width="5.28515625" hidden="1" customWidth="1"/>
    <col min="14" max="15" width="6.5703125" hidden="1" customWidth="1"/>
    <col min="16" max="16" width="6.140625" hidden="1" customWidth="1"/>
    <col min="17" max="17" width="5.28515625" hidden="1" customWidth="1"/>
    <col min="18" max="18" width="7" hidden="1" customWidth="1"/>
    <col min="19" max="19" width="5.42578125" hidden="1" customWidth="1"/>
    <col min="20" max="20" width="8.140625" hidden="1" customWidth="1"/>
    <col min="21" max="21" width="7.5703125" hidden="1" customWidth="1"/>
    <col min="22" max="22" width="6" hidden="1" customWidth="1"/>
    <col min="23" max="23" width="6.140625" hidden="1" customWidth="1"/>
    <col min="24" max="24" width="6.28515625" hidden="1" customWidth="1"/>
    <col min="25" max="30" width="5.28515625" hidden="1" customWidth="1"/>
  </cols>
  <sheetData>
    <row r="1" spans="1:30" ht="99" customHeight="1">
      <c r="A1" s="1"/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45.75" customHeight="1">
      <c r="A3" s="6"/>
      <c r="B3" s="235" t="s">
        <v>0</v>
      </c>
      <c r="C3" s="234"/>
      <c r="D3" s="234"/>
      <c r="E3" s="234"/>
      <c r="F3" s="234"/>
      <c r="G3" s="234"/>
      <c r="H3" s="234"/>
      <c r="I3" s="234"/>
      <c r="J3" s="234"/>
      <c r="K3" s="234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  <c r="Z3" s="9"/>
      <c r="AA3" s="9"/>
      <c r="AB3" s="9"/>
      <c r="AC3" s="9"/>
      <c r="AD3" s="9"/>
    </row>
    <row r="4" spans="1:30" ht="18.75" customHeight="1">
      <c r="A4" s="6"/>
      <c r="B4" s="236" t="s">
        <v>1</v>
      </c>
      <c r="C4" s="234"/>
      <c r="D4" s="234"/>
      <c r="E4" s="234"/>
      <c r="F4" s="234"/>
      <c r="G4" s="234"/>
      <c r="H4" s="234"/>
      <c r="I4" s="234"/>
      <c r="J4" s="234"/>
      <c r="K4" s="234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9"/>
      <c r="X4" s="9"/>
      <c r="Y4" s="9"/>
      <c r="Z4" s="9"/>
      <c r="AA4" s="9"/>
      <c r="AB4" s="9"/>
      <c r="AC4" s="9"/>
      <c r="AD4" s="9"/>
    </row>
    <row r="5" spans="1:30" ht="27.75" customHeight="1">
      <c r="A5" s="6"/>
      <c r="B5" s="237" t="s">
        <v>2</v>
      </c>
      <c r="C5" s="234"/>
      <c r="D5" s="234"/>
      <c r="E5" s="234"/>
      <c r="F5" s="234"/>
      <c r="G5" s="234"/>
      <c r="H5" s="234"/>
      <c r="I5" s="234"/>
      <c r="J5" s="234"/>
      <c r="K5" s="234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9"/>
      <c r="X5" s="9"/>
      <c r="Y5" s="9"/>
      <c r="Z5" s="9"/>
      <c r="AA5" s="9"/>
      <c r="AB5" s="9"/>
      <c r="AC5" s="9"/>
      <c r="AD5" s="9"/>
    </row>
    <row r="6" spans="1:30" ht="93.75" customHeight="1">
      <c r="A6" s="6"/>
      <c r="B6" s="238" t="s">
        <v>3</v>
      </c>
      <c r="C6" s="186"/>
      <c r="D6" s="186"/>
      <c r="E6" s="186"/>
      <c r="F6" s="186"/>
      <c r="G6" s="186"/>
      <c r="H6" s="186"/>
      <c r="I6" s="186"/>
      <c r="J6" s="186"/>
      <c r="K6" s="187"/>
      <c r="L6" s="10"/>
      <c r="M6" s="11"/>
      <c r="N6" s="11"/>
      <c r="O6" s="11"/>
      <c r="P6" s="11"/>
      <c r="Q6" s="11"/>
      <c r="R6" s="11"/>
      <c r="S6" s="11"/>
      <c r="T6" s="11"/>
      <c r="U6" s="11"/>
      <c r="V6" s="11"/>
      <c r="W6" s="9"/>
      <c r="X6" s="9"/>
      <c r="Y6" s="9"/>
      <c r="Z6" s="9"/>
      <c r="AA6" s="9"/>
      <c r="AB6" s="9"/>
      <c r="AC6" s="9"/>
      <c r="AD6" s="9"/>
    </row>
    <row r="7" spans="1:30" ht="10.5" customHeight="1">
      <c r="A7" s="6"/>
      <c r="B7" s="12"/>
      <c r="C7" s="12"/>
      <c r="D7" s="12"/>
      <c r="E7" s="12"/>
      <c r="F7" s="12"/>
      <c r="G7" s="12"/>
      <c r="H7" s="12"/>
      <c r="I7" s="12"/>
      <c r="J7" s="13"/>
      <c r="K7" s="13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9"/>
      <c r="X7" s="9"/>
      <c r="Y7" s="9"/>
      <c r="Z7" s="9"/>
      <c r="AA7" s="9"/>
      <c r="AB7" s="9"/>
      <c r="AC7" s="9"/>
      <c r="AD7" s="9"/>
    </row>
    <row r="8" spans="1:30" ht="9.75" customHeight="1">
      <c r="A8" s="6"/>
      <c r="B8" s="14"/>
      <c r="C8" s="14"/>
      <c r="D8" s="14"/>
      <c r="E8" s="15"/>
      <c r="F8" s="16"/>
      <c r="G8" s="16"/>
      <c r="H8" s="16"/>
      <c r="I8" s="16"/>
      <c r="J8" s="16"/>
      <c r="K8" s="16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9"/>
      <c r="X8" s="9"/>
      <c r="Y8" s="9"/>
      <c r="Z8" s="9"/>
      <c r="AA8" s="9"/>
      <c r="AB8" s="9"/>
      <c r="AC8" s="9"/>
      <c r="AD8" s="9"/>
    </row>
    <row r="9" spans="1:30" ht="12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1:30" ht="30.75" customHeight="1">
      <c r="A10" s="6"/>
      <c r="B10" s="6"/>
      <c r="C10" s="239" t="s">
        <v>4</v>
      </c>
      <c r="D10" s="234"/>
      <c r="E10" s="19"/>
      <c r="F10" s="6"/>
      <c r="G10" s="6"/>
      <c r="H10" s="239" t="s">
        <v>5</v>
      </c>
      <c r="I10" s="234"/>
      <c r="J10" s="19"/>
      <c r="K10" s="6"/>
      <c r="L10" s="19"/>
      <c r="M10" s="20"/>
      <c r="N10" s="20"/>
      <c r="O10" s="20"/>
      <c r="P10" s="20"/>
      <c r="Q10" s="9"/>
      <c r="R10" s="9"/>
      <c r="S10" s="20"/>
      <c r="T10" s="20"/>
      <c r="U10" s="20"/>
      <c r="V10" s="20"/>
      <c r="W10" s="9"/>
      <c r="X10" s="9"/>
      <c r="Y10" s="9"/>
      <c r="Z10" s="9"/>
      <c r="AA10" s="9"/>
      <c r="AB10" s="9"/>
      <c r="AC10" s="9"/>
      <c r="AD10" s="9"/>
    </row>
    <row r="11" spans="1:30" ht="19.5" customHeight="1">
      <c r="A11" s="6"/>
      <c r="B11" s="6"/>
      <c r="C11" s="240"/>
      <c r="D11" s="241"/>
      <c r="E11" s="242"/>
      <c r="F11" s="6"/>
      <c r="G11" s="6"/>
      <c r="H11" s="240"/>
      <c r="I11" s="241"/>
      <c r="J11" s="242"/>
      <c r="K11" s="6"/>
      <c r="L11" s="10"/>
      <c r="M11" s="11"/>
      <c r="N11" s="11"/>
      <c r="O11" s="11"/>
      <c r="P11" s="11"/>
      <c r="Q11" s="9"/>
      <c r="R11" s="11"/>
      <c r="S11" s="11"/>
      <c r="T11" s="11"/>
      <c r="U11" s="11"/>
      <c r="V11" s="11"/>
      <c r="W11" s="9"/>
      <c r="X11" s="9"/>
      <c r="Y11" s="9"/>
      <c r="Z11" s="9"/>
      <c r="AA11" s="9"/>
      <c r="AB11" s="9"/>
      <c r="AC11" s="9"/>
      <c r="AD11" s="9"/>
    </row>
    <row r="12" spans="1:30" ht="9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</row>
    <row r="13" spans="1:30" ht="19.5" customHeight="1">
      <c r="A13" s="6"/>
      <c r="B13" s="6"/>
      <c r="C13" s="6"/>
      <c r="D13" s="6"/>
      <c r="E13" s="19" t="s">
        <v>6</v>
      </c>
      <c r="F13" s="6"/>
      <c r="G13" s="19"/>
      <c r="H13" s="19"/>
      <c r="I13" s="6"/>
      <c r="J13" s="6"/>
      <c r="K13" s="6"/>
      <c r="L13" s="6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</row>
    <row r="14" spans="1:30" ht="19.5" customHeight="1">
      <c r="A14" s="6"/>
      <c r="B14" s="6"/>
      <c r="C14" s="6"/>
      <c r="D14" s="6"/>
      <c r="E14" s="240"/>
      <c r="F14" s="241"/>
      <c r="G14" s="241"/>
      <c r="H14" s="242"/>
      <c r="I14" s="10"/>
      <c r="J14" s="6"/>
      <c r="K14" s="6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9"/>
      <c r="W14" s="9"/>
      <c r="X14" s="9"/>
      <c r="Y14" s="9"/>
      <c r="Z14" s="9"/>
      <c r="AA14" s="9"/>
      <c r="AB14" s="9"/>
      <c r="AC14" s="9"/>
      <c r="AD14" s="9"/>
    </row>
    <row r="15" spans="1:30" ht="9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6" spans="1:30" ht="54" customHeight="1">
      <c r="A16" s="6"/>
      <c r="B16" s="6"/>
      <c r="C16" s="6"/>
      <c r="D16" s="6"/>
      <c r="E16" s="237" t="s">
        <v>7</v>
      </c>
      <c r="F16" s="234"/>
      <c r="G16" s="234"/>
      <c r="H16" s="234"/>
      <c r="I16" s="6"/>
      <c r="J16" s="6"/>
      <c r="K16" s="6"/>
      <c r="L16" s="10"/>
      <c r="M16" s="21"/>
      <c r="N16" s="21"/>
      <c r="O16" s="21"/>
      <c r="P16" s="21"/>
      <c r="Q16" s="21"/>
      <c r="R16" s="21"/>
      <c r="S16" s="21"/>
      <c r="T16" s="21"/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1:30" ht="54" customHeight="1">
      <c r="A17" s="6"/>
      <c r="B17" s="6"/>
      <c r="C17" s="6"/>
      <c r="D17" s="6"/>
      <c r="E17" s="243"/>
      <c r="F17" s="241"/>
      <c r="G17" s="241"/>
      <c r="H17" s="242"/>
      <c r="I17" s="6"/>
      <c r="J17" s="6"/>
      <c r="K17" s="6"/>
      <c r="L17" s="10"/>
      <c r="M17" s="8"/>
      <c r="N17" s="8"/>
      <c r="O17" s="8"/>
      <c r="P17" s="8"/>
      <c r="Q17" s="8"/>
      <c r="R17" s="8"/>
      <c r="S17" s="8"/>
      <c r="T17" s="8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1:30" ht="12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0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1:30" ht="9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1:30" ht="9.75" customHeight="1">
      <c r="A20" s="6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6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1:30" ht="9.75" customHeight="1">
      <c r="A21" s="6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6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1:30" ht="9.75" customHeight="1">
      <c r="A22" s="6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6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0" ht="9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0" ht="36.75" customHeight="1">
      <c r="A24" s="6"/>
      <c r="B24" s="235" t="s">
        <v>9</v>
      </c>
      <c r="C24" s="234"/>
      <c r="D24" s="234"/>
      <c r="E24" s="234"/>
      <c r="F24" s="234"/>
      <c r="G24" s="234"/>
      <c r="H24" s="234"/>
      <c r="I24" s="234"/>
      <c r="J24" s="234"/>
      <c r="K24" s="234"/>
      <c r="L24" s="6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0" ht="31.5" customHeight="1">
      <c r="A25" s="6"/>
      <c r="B25" s="6"/>
      <c r="C25" s="222" t="s">
        <v>10</v>
      </c>
      <c r="D25" s="186"/>
      <c r="E25" s="186"/>
      <c r="F25" s="187"/>
      <c r="G25" s="222" t="s">
        <v>11</v>
      </c>
      <c r="H25" s="187"/>
      <c r="I25" s="222" t="s">
        <v>12</v>
      </c>
      <c r="J25" s="187"/>
      <c r="K25" s="6"/>
      <c r="L25" s="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0" ht="50.1" customHeight="1">
      <c r="A26" s="6"/>
      <c r="B26" s="23">
        <v>1</v>
      </c>
      <c r="C26" s="188"/>
      <c r="D26" s="186"/>
      <c r="E26" s="186"/>
      <c r="F26" s="187"/>
      <c r="G26" s="244"/>
      <c r="H26" s="187"/>
      <c r="I26" s="188"/>
      <c r="J26" s="187"/>
      <c r="K26" s="6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9"/>
      <c r="X26" s="9"/>
      <c r="Y26" s="9"/>
      <c r="Z26" s="9"/>
      <c r="AA26" s="9"/>
      <c r="AB26" s="9"/>
      <c r="AC26" s="9"/>
      <c r="AD26" s="9"/>
    </row>
    <row r="27" spans="1:30" ht="50.1" customHeight="1">
      <c r="A27" s="6"/>
      <c r="B27" s="23">
        <v>2</v>
      </c>
      <c r="C27" s="188"/>
      <c r="D27" s="186"/>
      <c r="E27" s="186"/>
      <c r="F27" s="187"/>
      <c r="G27" s="244"/>
      <c r="H27" s="187"/>
      <c r="I27" s="188"/>
      <c r="J27" s="187"/>
      <c r="K27" s="24"/>
      <c r="L27" s="6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0" ht="50.1" customHeight="1">
      <c r="A28" s="6"/>
      <c r="B28" s="23">
        <v>3</v>
      </c>
      <c r="C28" s="188"/>
      <c r="D28" s="186"/>
      <c r="E28" s="186"/>
      <c r="F28" s="187"/>
      <c r="G28" s="244"/>
      <c r="H28" s="187"/>
      <c r="I28" s="188"/>
      <c r="J28" s="187"/>
      <c r="K28" s="24"/>
      <c r="L28" s="25"/>
      <c r="M28" s="21"/>
      <c r="N28" s="21"/>
      <c r="O28" s="21"/>
      <c r="P28" s="21"/>
      <c r="Q28" s="26"/>
      <c r="R28" s="21"/>
      <c r="S28" s="21"/>
      <c r="T28" s="21"/>
      <c r="U28" s="21"/>
      <c r="V28" s="21"/>
      <c r="W28" s="9"/>
      <c r="X28" s="9"/>
      <c r="Y28" s="9"/>
      <c r="Z28" s="9"/>
      <c r="AA28" s="9"/>
      <c r="AB28" s="9"/>
      <c r="AC28" s="9"/>
      <c r="AD28" s="9"/>
    </row>
    <row r="29" spans="1:30" ht="50.1" customHeight="1">
      <c r="A29" s="6"/>
      <c r="B29" s="23">
        <v>4</v>
      </c>
      <c r="C29" s="188"/>
      <c r="D29" s="186"/>
      <c r="E29" s="186"/>
      <c r="F29" s="187"/>
      <c r="G29" s="244"/>
      <c r="H29" s="187"/>
      <c r="I29" s="188"/>
      <c r="J29" s="187"/>
      <c r="K29" s="24"/>
      <c r="L29" s="27"/>
      <c r="M29" s="8"/>
      <c r="N29" s="8"/>
      <c r="O29" s="8"/>
      <c r="P29" s="8"/>
      <c r="Q29" s="8"/>
      <c r="R29" s="8"/>
      <c r="S29" s="8"/>
      <c r="T29" s="8"/>
      <c r="U29" s="8"/>
      <c r="V29" s="8"/>
      <c r="W29" s="9"/>
      <c r="X29" s="9"/>
      <c r="Y29" s="9"/>
      <c r="Z29" s="9"/>
      <c r="AA29" s="9"/>
      <c r="AB29" s="9"/>
      <c r="AC29" s="9"/>
      <c r="AD29" s="9"/>
    </row>
    <row r="30" spans="1:30" ht="50.1" customHeight="1">
      <c r="A30" s="6"/>
      <c r="B30" s="23">
        <v>5</v>
      </c>
      <c r="C30" s="188"/>
      <c r="D30" s="186"/>
      <c r="E30" s="186"/>
      <c r="F30" s="187"/>
      <c r="G30" s="244"/>
      <c r="H30" s="187"/>
      <c r="I30" s="188"/>
      <c r="J30" s="187"/>
      <c r="K30" s="24"/>
      <c r="L30" s="27"/>
      <c r="M30" s="8"/>
      <c r="N30" s="8"/>
      <c r="O30" s="8"/>
      <c r="P30" s="8"/>
      <c r="Q30" s="8"/>
      <c r="R30" s="8"/>
      <c r="S30" s="8"/>
      <c r="T30" s="8"/>
      <c r="U30" s="8"/>
      <c r="V30" s="8"/>
      <c r="W30" s="9"/>
      <c r="X30" s="9"/>
      <c r="Y30" s="9"/>
      <c r="Z30" s="9"/>
      <c r="AA30" s="9"/>
      <c r="AB30" s="9"/>
      <c r="AC30" s="9"/>
      <c r="AD30" s="9"/>
    </row>
    <row r="31" spans="1:30" ht="50.1" customHeight="1">
      <c r="A31" s="6"/>
      <c r="B31" s="23">
        <v>6</v>
      </c>
      <c r="C31" s="188"/>
      <c r="D31" s="186"/>
      <c r="E31" s="186"/>
      <c r="F31" s="187"/>
      <c r="G31" s="244"/>
      <c r="H31" s="187"/>
      <c r="I31" s="188"/>
      <c r="J31" s="187"/>
      <c r="K31" s="24"/>
      <c r="L31" s="27"/>
      <c r="M31" s="8"/>
      <c r="N31" s="8"/>
      <c r="O31" s="8"/>
      <c r="P31" s="8"/>
      <c r="Q31" s="28"/>
      <c r="R31" s="8"/>
      <c r="S31" s="8"/>
      <c r="T31" s="8"/>
      <c r="U31" s="8"/>
      <c r="V31" s="8"/>
      <c r="W31" s="9"/>
      <c r="X31" s="9"/>
      <c r="Y31" s="9"/>
      <c r="Z31" s="9"/>
      <c r="AA31" s="9"/>
      <c r="AB31" s="9"/>
      <c r="AC31" s="9"/>
      <c r="AD31" s="9"/>
    </row>
    <row r="32" spans="1:30" ht="50.1" customHeight="1">
      <c r="A32" s="6"/>
      <c r="B32" s="23">
        <v>7</v>
      </c>
      <c r="C32" s="188"/>
      <c r="D32" s="186"/>
      <c r="E32" s="186"/>
      <c r="F32" s="187"/>
      <c r="G32" s="244"/>
      <c r="H32" s="187"/>
      <c r="I32" s="188"/>
      <c r="J32" s="187"/>
      <c r="K32" s="6"/>
      <c r="L32" s="27"/>
      <c r="M32" s="8"/>
      <c r="N32" s="8"/>
      <c r="O32" s="8"/>
      <c r="P32" s="8"/>
      <c r="Q32" s="28"/>
      <c r="R32" s="8"/>
      <c r="S32" s="8"/>
      <c r="T32" s="8"/>
      <c r="U32" s="8"/>
      <c r="V32" s="8"/>
      <c r="W32" s="9"/>
      <c r="X32" s="9"/>
      <c r="Y32" s="9"/>
      <c r="Z32" s="9"/>
      <c r="AA32" s="9"/>
      <c r="AB32" s="9"/>
      <c r="AC32" s="9"/>
      <c r="AD32" s="9"/>
    </row>
    <row r="33" spans="1:30" ht="50.1" customHeight="1">
      <c r="A33" s="6"/>
      <c r="B33" s="23">
        <v>8</v>
      </c>
      <c r="C33" s="188"/>
      <c r="D33" s="186"/>
      <c r="E33" s="186"/>
      <c r="F33" s="187"/>
      <c r="G33" s="244"/>
      <c r="H33" s="187"/>
      <c r="I33" s="188"/>
      <c r="J33" s="187"/>
      <c r="K33" s="24"/>
      <c r="L33" s="27"/>
      <c r="M33" s="8"/>
      <c r="N33" s="8"/>
      <c r="O33" s="8"/>
      <c r="P33" s="8"/>
      <c r="Q33" s="28"/>
      <c r="R33" s="8"/>
      <c r="S33" s="8"/>
      <c r="T33" s="8"/>
      <c r="U33" s="8"/>
      <c r="V33" s="8"/>
      <c r="W33" s="9"/>
      <c r="X33" s="9"/>
      <c r="Y33" s="9"/>
      <c r="Z33" s="9"/>
      <c r="AA33" s="9"/>
      <c r="AB33" s="9"/>
      <c r="AC33" s="9"/>
      <c r="AD33" s="9"/>
    </row>
    <row r="34" spans="1:30" ht="50.1" customHeight="1">
      <c r="A34" s="6"/>
      <c r="B34" s="23">
        <v>9</v>
      </c>
      <c r="C34" s="188"/>
      <c r="D34" s="186"/>
      <c r="E34" s="186"/>
      <c r="F34" s="187"/>
      <c r="G34" s="244"/>
      <c r="H34" s="187"/>
      <c r="I34" s="188"/>
      <c r="J34" s="187"/>
      <c r="K34" s="6"/>
      <c r="L34" s="27"/>
      <c r="M34" s="8"/>
      <c r="N34" s="8"/>
      <c r="O34" s="8"/>
      <c r="P34" s="8"/>
      <c r="Q34" s="28"/>
      <c r="R34" s="8"/>
      <c r="S34" s="8"/>
      <c r="T34" s="8"/>
      <c r="U34" s="8"/>
      <c r="V34" s="8"/>
      <c r="W34" s="9"/>
      <c r="X34" s="9"/>
      <c r="Y34" s="9"/>
      <c r="Z34" s="9"/>
      <c r="AA34" s="9"/>
      <c r="AB34" s="9"/>
      <c r="AC34" s="9"/>
      <c r="AD34" s="9"/>
    </row>
    <row r="35" spans="1:30" ht="50.1" customHeight="1">
      <c r="A35" s="6"/>
      <c r="B35" s="23">
        <v>10</v>
      </c>
      <c r="C35" s="188"/>
      <c r="D35" s="186"/>
      <c r="E35" s="186"/>
      <c r="F35" s="187"/>
      <c r="G35" s="244"/>
      <c r="H35" s="187"/>
      <c r="I35" s="188"/>
      <c r="J35" s="187"/>
      <c r="K35" s="6"/>
      <c r="L35" s="27"/>
      <c r="M35" s="8"/>
      <c r="N35" s="8"/>
      <c r="O35" s="8"/>
      <c r="P35" s="8"/>
      <c r="Q35" s="28"/>
      <c r="R35" s="8"/>
      <c r="S35" s="8"/>
      <c r="T35" s="8"/>
      <c r="U35" s="8"/>
      <c r="V35" s="8"/>
      <c r="W35" s="9"/>
      <c r="X35" s="9"/>
      <c r="Y35" s="9"/>
      <c r="Z35" s="9"/>
      <c r="AA35" s="9"/>
      <c r="AB35" s="9"/>
      <c r="AC35" s="9"/>
      <c r="AD35" s="9"/>
    </row>
    <row r="36" spans="1:30" ht="50.1" customHeight="1">
      <c r="A36" s="6"/>
      <c r="B36" s="23">
        <v>11</v>
      </c>
      <c r="C36" s="188"/>
      <c r="D36" s="186"/>
      <c r="E36" s="186"/>
      <c r="F36" s="187"/>
      <c r="G36" s="244"/>
      <c r="H36" s="187"/>
      <c r="I36" s="188"/>
      <c r="J36" s="187"/>
      <c r="K36" s="6"/>
      <c r="L36" s="27"/>
      <c r="M36" s="8"/>
      <c r="N36" s="8"/>
      <c r="O36" s="8"/>
      <c r="P36" s="8"/>
      <c r="Q36" s="28"/>
      <c r="R36" s="8"/>
      <c r="S36" s="8"/>
      <c r="T36" s="8"/>
      <c r="U36" s="8"/>
      <c r="V36" s="8"/>
      <c r="W36" s="9"/>
      <c r="X36" s="9"/>
      <c r="Y36" s="9"/>
      <c r="Z36" s="9"/>
      <c r="AA36" s="9"/>
      <c r="AB36" s="9"/>
      <c r="AC36" s="9"/>
      <c r="AD36" s="9"/>
    </row>
    <row r="37" spans="1:30" ht="50.1" customHeight="1">
      <c r="A37" s="6"/>
      <c r="B37" s="23">
        <v>12</v>
      </c>
      <c r="C37" s="188"/>
      <c r="D37" s="186"/>
      <c r="E37" s="186"/>
      <c r="F37" s="187"/>
      <c r="G37" s="244"/>
      <c r="H37" s="187"/>
      <c r="I37" s="188"/>
      <c r="J37" s="187"/>
      <c r="K37" s="6"/>
      <c r="L37" s="27"/>
      <c r="M37" s="8"/>
      <c r="N37" s="8"/>
      <c r="O37" s="8"/>
      <c r="P37" s="8"/>
      <c r="Q37" s="28"/>
      <c r="R37" s="8"/>
      <c r="S37" s="8"/>
      <c r="T37" s="8"/>
      <c r="U37" s="8"/>
      <c r="V37" s="8"/>
      <c r="W37" s="9"/>
      <c r="X37" s="9"/>
      <c r="Y37" s="9"/>
      <c r="Z37" s="9"/>
      <c r="AA37" s="9"/>
      <c r="AB37" s="9"/>
      <c r="AC37" s="9"/>
      <c r="AD37" s="9"/>
    </row>
    <row r="38" spans="1:30" ht="50.1" customHeight="1">
      <c r="A38" s="6"/>
      <c r="B38" s="23">
        <v>13</v>
      </c>
      <c r="C38" s="188"/>
      <c r="D38" s="186"/>
      <c r="E38" s="186"/>
      <c r="F38" s="187"/>
      <c r="G38" s="244"/>
      <c r="H38" s="187"/>
      <c r="I38" s="188"/>
      <c r="J38" s="187"/>
      <c r="K38" s="6"/>
      <c r="L38" s="27"/>
      <c r="M38" s="8"/>
      <c r="N38" s="8"/>
      <c r="O38" s="8"/>
      <c r="P38" s="8"/>
      <c r="Q38" s="28"/>
      <c r="R38" s="8"/>
      <c r="S38" s="8"/>
      <c r="T38" s="8"/>
      <c r="U38" s="8"/>
      <c r="V38" s="8"/>
      <c r="W38" s="9"/>
      <c r="X38" s="9"/>
      <c r="Y38" s="9"/>
      <c r="Z38" s="9"/>
      <c r="AA38" s="9"/>
      <c r="AB38" s="9"/>
      <c r="AC38" s="9"/>
      <c r="AD38" s="9"/>
    </row>
    <row r="39" spans="1:30" ht="50.1" customHeight="1">
      <c r="A39" s="6"/>
      <c r="B39" s="23">
        <v>14</v>
      </c>
      <c r="C39" s="188"/>
      <c r="D39" s="186"/>
      <c r="E39" s="186"/>
      <c r="F39" s="187"/>
      <c r="G39" s="244"/>
      <c r="H39" s="187"/>
      <c r="I39" s="188"/>
      <c r="J39" s="187"/>
      <c r="K39" s="24"/>
      <c r="L39" s="27"/>
      <c r="M39" s="8"/>
      <c r="N39" s="8"/>
      <c r="O39" s="8"/>
      <c r="P39" s="8"/>
      <c r="Q39" s="28"/>
      <c r="R39" s="8"/>
      <c r="S39" s="8"/>
      <c r="T39" s="8"/>
      <c r="U39" s="8"/>
      <c r="V39" s="8"/>
      <c r="W39" s="9"/>
      <c r="X39" s="9"/>
      <c r="Y39" s="9"/>
      <c r="Z39" s="9"/>
      <c r="AA39" s="9"/>
      <c r="AB39" s="9"/>
      <c r="AC39" s="9"/>
      <c r="AD39" s="9"/>
    </row>
    <row r="40" spans="1:30" ht="50.1" customHeight="1">
      <c r="A40" s="6"/>
      <c r="B40" s="23">
        <v>15</v>
      </c>
      <c r="C40" s="188"/>
      <c r="D40" s="186"/>
      <c r="E40" s="186"/>
      <c r="F40" s="187"/>
      <c r="G40" s="244"/>
      <c r="H40" s="187"/>
      <c r="I40" s="188"/>
      <c r="J40" s="187"/>
      <c r="K40" s="24"/>
      <c r="L40" s="27"/>
      <c r="M40" s="8"/>
      <c r="N40" s="8"/>
      <c r="O40" s="8"/>
      <c r="P40" s="8"/>
      <c r="Q40" s="28"/>
      <c r="R40" s="8"/>
      <c r="S40" s="8"/>
      <c r="T40" s="8"/>
      <c r="U40" s="8"/>
      <c r="V40" s="8"/>
      <c r="W40" s="9"/>
      <c r="X40" s="9"/>
      <c r="Y40" s="9"/>
      <c r="Z40" s="9"/>
      <c r="AA40" s="9"/>
      <c r="AB40" s="9"/>
      <c r="AC40" s="9"/>
      <c r="AD40" s="9"/>
    </row>
    <row r="41" spans="1:30" ht="15" customHeight="1">
      <c r="A41" s="6"/>
      <c r="B41" s="7"/>
      <c r="C41" s="29"/>
      <c r="D41" s="29"/>
      <c r="E41" s="29"/>
      <c r="F41" s="29"/>
      <c r="G41" s="29"/>
      <c r="H41" s="29"/>
      <c r="I41" s="29"/>
      <c r="J41" s="29"/>
      <c r="K41" s="6"/>
      <c r="L41" s="27"/>
      <c r="M41" s="8"/>
      <c r="N41" s="8"/>
      <c r="O41" s="8"/>
      <c r="P41" s="8"/>
      <c r="Q41" s="28"/>
      <c r="R41" s="8"/>
      <c r="S41" s="8"/>
      <c r="T41" s="8"/>
      <c r="U41" s="8"/>
      <c r="V41" s="8"/>
      <c r="W41" s="9"/>
      <c r="X41" s="9"/>
      <c r="Y41" s="9"/>
      <c r="Z41" s="9"/>
      <c r="AA41" s="9"/>
      <c r="AB41" s="9"/>
      <c r="AC41" s="9"/>
      <c r="AD41" s="9"/>
    </row>
    <row r="42" spans="1:30" ht="12.75" customHeight="1">
      <c r="A42" s="6"/>
      <c r="B42" s="7"/>
      <c r="C42" s="245" t="s">
        <v>13</v>
      </c>
      <c r="D42" s="197"/>
      <c r="E42" s="197"/>
      <c r="F42" s="197"/>
      <c r="G42" s="197"/>
      <c r="H42" s="197"/>
      <c r="I42" s="197"/>
      <c r="J42" s="198"/>
      <c r="K42" s="6"/>
      <c r="L42" s="27"/>
      <c r="M42" s="8"/>
      <c r="N42" s="8"/>
      <c r="O42" s="8"/>
      <c r="P42" s="8"/>
      <c r="Q42" s="28"/>
      <c r="R42" s="8"/>
      <c r="S42" s="8"/>
      <c r="T42" s="8"/>
      <c r="U42" s="8"/>
      <c r="V42" s="8"/>
      <c r="W42" s="9"/>
      <c r="X42" s="9"/>
      <c r="Y42" s="9"/>
      <c r="Z42" s="9"/>
      <c r="AA42" s="9"/>
      <c r="AB42" s="9"/>
      <c r="AC42" s="9"/>
      <c r="AD42" s="9"/>
    </row>
    <row r="43" spans="1:30" ht="26.25" customHeight="1">
      <c r="A43" s="6"/>
      <c r="B43" s="7"/>
      <c r="C43" s="199"/>
      <c r="D43" s="200"/>
      <c r="E43" s="200"/>
      <c r="F43" s="200"/>
      <c r="G43" s="200"/>
      <c r="H43" s="200"/>
      <c r="I43" s="200"/>
      <c r="J43" s="201"/>
      <c r="K43" s="6"/>
      <c r="L43" s="27"/>
      <c r="M43" s="8"/>
      <c r="N43" s="8"/>
      <c r="O43" s="8"/>
      <c r="P43" s="8"/>
      <c r="Q43" s="28"/>
      <c r="R43" s="8"/>
      <c r="S43" s="8"/>
      <c r="T43" s="8"/>
      <c r="U43" s="8"/>
      <c r="V43" s="8"/>
      <c r="W43" s="9"/>
      <c r="X43" s="9"/>
      <c r="Y43" s="9"/>
      <c r="Z43" s="9"/>
      <c r="AA43" s="9"/>
      <c r="AB43" s="9"/>
      <c r="AC43" s="9"/>
      <c r="AD43" s="9"/>
    </row>
    <row r="44" spans="1:30" ht="31.5" customHeight="1">
      <c r="A44" s="6"/>
      <c r="B44" s="7"/>
      <c r="C44" s="199"/>
      <c r="D44" s="200"/>
      <c r="E44" s="200"/>
      <c r="F44" s="200"/>
      <c r="G44" s="200"/>
      <c r="H44" s="200"/>
      <c r="I44" s="200"/>
      <c r="J44" s="201"/>
      <c r="K44" s="6"/>
      <c r="L44" s="27"/>
      <c r="M44" s="8"/>
      <c r="N44" s="8"/>
      <c r="O44" s="8"/>
      <c r="P44" s="8"/>
      <c r="Q44" s="28"/>
      <c r="R44" s="8"/>
      <c r="S44" s="8"/>
      <c r="T44" s="8"/>
      <c r="U44" s="8"/>
      <c r="V44" s="8"/>
      <c r="W44" s="9"/>
      <c r="X44" s="9"/>
      <c r="Y44" s="9"/>
      <c r="Z44" s="9"/>
      <c r="AA44" s="9"/>
      <c r="AB44" s="9"/>
      <c r="AC44" s="9"/>
      <c r="AD44" s="9"/>
    </row>
    <row r="45" spans="1:30" ht="13.5" customHeight="1">
      <c r="A45" s="6"/>
      <c r="B45" s="7"/>
      <c r="C45" s="199"/>
      <c r="D45" s="200"/>
      <c r="E45" s="200"/>
      <c r="F45" s="200"/>
      <c r="G45" s="200"/>
      <c r="H45" s="200"/>
      <c r="I45" s="200"/>
      <c r="J45" s="201"/>
      <c r="K45" s="6"/>
      <c r="L45" s="27"/>
      <c r="M45" s="8"/>
      <c r="N45" s="8"/>
      <c r="O45" s="8"/>
      <c r="P45" s="8"/>
      <c r="Q45" s="28"/>
      <c r="R45" s="8"/>
      <c r="S45" s="8"/>
      <c r="T45" s="8"/>
      <c r="U45" s="8"/>
      <c r="V45" s="8"/>
      <c r="W45" s="9"/>
      <c r="X45" s="9"/>
      <c r="Y45" s="9"/>
      <c r="Z45" s="9"/>
      <c r="AA45" s="9"/>
      <c r="AB45" s="9"/>
      <c r="AC45" s="9"/>
      <c r="AD45" s="9"/>
    </row>
    <row r="46" spans="1:30" ht="10.5" customHeight="1">
      <c r="A46" s="6"/>
      <c r="B46" s="7"/>
      <c r="C46" s="202"/>
      <c r="D46" s="203"/>
      <c r="E46" s="203"/>
      <c r="F46" s="203"/>
      <c r="G46" s="203"/>
      <c r="H46" s="203"/>
      <c r="I46" s="203"/>
      <c r="J46" s="204"/>
      <c r="K46" s="6"/>
      <c r="L46" s="27"/>
      <c r="M46" s="8"/>
      <c r="N46" s="8"/>
      <c r="O46" s="8"/>
      <c r="P46" s="8"/>
      <c r="Q46" s="28"/>
      <c r="R46" s="8"/>
      <c r="S46" s="8"/>
      <c r="T46" s="8"/>
      <c r="U46" s="8"/>
      <c r="V46" s="8"/>
      <c r="W46" s="9"/>
      <c r="X46" s="9"/>
      <c r="Y46" s="9"/>
      <c r="Z46" s="9"/>
      <c r="AA46" s="9"/>
      <c r="AB46" s="9"/>
      <c r="AC46" s="9"/>
      <c r="AD46" s="9"/>
    </row>
    <row r="47" spans="1:30" ht="15" customHeight="1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27"/>
      <c r="M47" s="8"/>
      <c r="N47" s="8"/>
      <c r="O47" s="8"/>
      <c r="P47" s="8"/>
      <c r="Q47" s="28"/>
      <c r="R47" s="8"/>
      <c r="S47" s="8"/>
      <c r="T47" s="8"/>
      <c r="U47" s="8"/>
      <c r="V47" s="8"/>
      <c r="W47" s="9"/>
      <c r="X47" s="9"/>
      <c r="Y47" s="9"/>
      <c r="Z47" s="9"/>
      <c r="AA47" s="9"/>
      <c r="AB47" s="9"/>
      <c r="AC47" s="9"/>
      <c r="AD47" s="9"/>
    </row>
    <row r="48" spans="1:30" ht="8.25" customHeight="1">
      <c r="A48" s="6"/>
      <c r="B48" s="14"/>
      <c r="C48" s="14"/>
      <c r="D48" s="14"/>
      <c r="E48" s="14"/>
      <c r="F48" s="30"/>
      <c r="G48" s="30"/>
      <c r="H48" s="30"/>
      <c r="I48" s="30"/>
      <c r="J48" s="30"/>
      <c r="K48" s="30"/>
      <c r="L48" s="27"/>
      <c r="M48" s="31"/>
      <c r="N48" s="31"/>
      <c r="O48" s="31"/>
      <c r="P48" s="31"/>
      <c r="Q48" s="28"/>
      <c r="R48" s="31"/>
      <c r="S48" s="31"/>
      <c r="T48" s="31"/>
      <c r="U48" s="31"/>
      <c r="V48" s="31"/>
      <c r="W48" s="9"/>
      <c r="X48" s="9"/>
      <c r="Y48" s="9"/>
      <c r="Z48" s="9"/>
      <c r="AA48" s="9"/>
      <c r="AB48" s="9"/>
      <c r="AC48" s="9"/>
      <c r="AD48" s="9"/>
    </row>
    <row r="49" spans="1:30" ht="8.25" customHeight="1">
      <c r="A49" s="6"/>
      <c r="B49" s="22"/>
      <c r="C49" s="22"/>
      <c r="D49" s="22"/>
      <c r="E49" s="32"/>
      <c r="F49" s="32"/>
      <c r="G49" s="32"/>
      <c r="H49" s="32"/>
      <c r="I49" s="32"/>
      <c r="J49" s="32"/>
      <c r="K49" s="32"/>
      <c r="L49" s="7"/>
      <c r="M49" s="8"/>
      <c r="N49" s="8"/>
      <c r="O49" s="8"/>
      <c r="P49" s="8"/>
      <c r="Q49" s="8"/>
      <c r="R49" s="8"/>
      <c r="S49" s="8"/>
      <c r="T49" s="8"/>
      <c r="U49" s="8"/>
      <c r="V49" s="11"/>
      <c r="W49" s="9"/>
      <c r="X49" s="9"/>
      <c r="Y49" s="9"/>
      <c r="Z49" s="9"/>
      <c r="AA49" s="9"/>
      <c r="AB49" s="9"/>
      <c r="AC49" s="9"/>
      <c r="AD49" s="9"/>
    </row>
    <row r="50" spans="1:30" ht="8.25" customHeight="1">
      <c r="A50" s="6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6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ht="77.25" customHeight="1">
      <c r="A51" s="6"/>
      <c r="B51" s="246" t="s">
        <v>14</v>
      </c>
      <c r="C51" s="186"/>
      <c r="D51" s="186"/>
      <c r="E51" s="186"/>
      <c r="F51" s="186"/>
      <c r="G51" s="186"/>
      <c r="H51" s="186"/>
      <c r="I51" s="186"/>
      <c r="J51" s="186"/>
      <c r="K51" s="187"/>
      <c r="L51" s="33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9"/>
      <c r="X51" s="9"/>
      <c r="Y51" s="9"/>
      <c r="Z51" s="9"/>
      <c r="AA51" s="9"/>
      <c r="AB51" s="9"/>
      <c r="AC51" s="9"/>
      <c r="AD51" s="9"/>
    </row>
    <row r="52" spans="1:30" ht="47.25" customHeight="1">
      <c r="A52" s="34"/>
      <c r="B52" s="222" t="s">
        <v>15</v>
      </c>
      <c r="C52" s="187"/>
      <c r="D52" s="35" t="s">
        <v>16</v>
      </c>
      <c r="E52" s="35" t="s">
        <v>17</v>
      </c>
      <c r="F52" s="35" t="s">
        <v>18</v>
      </c>
      <c r="G52" s="35" t="s">
        <v>19</v>
      </c>
      <c r="H52" s="35" t="s">
        <v>20</v>
      </c>
      <c r="I52" s="35" t="s">
        <v>21</v>
      </c>
      <c r="J52" s="35" t="s">
        <v>22</v>
      </c>
      <c r="K52" s="35" t="s">
        <v>23</v>
      </c>
      <c r="L52" s="36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</row>
    <row r="53" spans="1:30" ht="50.1" customHeight="1">
      <c r="A53" s="37">
        <v>1</v>
      </c>
      <c r="B53" s="263"/>
      <c r="C53" s="264"/>
      <c r="D53" s="38"/>
      <c r="E53" s="39"/>
      <c r="F53" s="40"/>
      <c r="G53" s="40"/>
      <c r="H53" s="40"/>
      <c r="I53" s="40"/>
      <c r="J53" s="41"/>
      <c r="K53" s="42"/>
      <c r="L53" s="36"/>
      <c r="M53" s="9"/>
      <c r="N53" s="21"/>
      <c r="O53" s="21"/>
      <c r="P53" s="21"/>
      <c r="Q53" s="43"/>
      <c r="R53" s="9"/>
      <c r="S53" s="21"/>
      <c r="T53" s="21"/>
      <c r="U53" s="21"/>
      <c r="V53" s="21"/>
      <c r="W53" s="9"/>
      <c r="X53" s="9"/>
      <c r="Y53" s="9"/>
      <c r="Z53" s="9"/>
      <c r="AA53" s="9"/>
      <c r="AB53" s="9"/>
      <c r="AC53" s="9"/>
      <c r="AD53" s="9"/>
    </row>
    <row r="54" spans="1:30" ht="50.1" customHeight="1">
      <c r="A54" s="37">
        <v>2</v>
      </c>
      <c r="B54" s="263"/>
      <c r="C54" s="264"/>
      <c r="D54" s="38"/>
      <c r="E54" s="39"/>
      <c r="F54" s="40"/>
      <c r="G54" s="40"/>
      <c r="H54" s="40"/>
      <c r="I54" s="40"/>
      <c r="J54" s="41"/>
      <c r="K54" s="39"/>
      <c r="L54" s="27"/>
      <c r="M54" s="8"/>
      <c r="N54" s="8"/>
      <c r="O54" s="8"/>
      <c r="P54" s="8"/>
      <c r="Q54" s="8"/>
      <c r="R54" s="8"/>
      <c r="S54" s="8"/>
      <c r="T54" s="8"/>
      <c r="U54" s="8"/>
      <c r="V54" s="8"/>
      <c r="W54" s="9"/>
      <c r="X54" s="9"/>
      <c r="Y54" s="9"/>
      <c r="Z54" s="9"/>
      <c r="AA54" s="9"/>
      <c r="AB54" s="9"/>
      <c r="AC54" s="9"/>
      <c r="AD54" s="9"/>
    </row>
    <row r="55" spans="1:30" ht="50.1" customHeight="1">
      <c r="A55" s="37">
        <v>3</v>
      </c>
      <c r="B55" s="263"/>
      <c r="C55" s="264"/>
      <c r="D55" s="38"/>
      <c r="E55" s="39"/>
      <c r="F55" s="40"/>
      <c r="G55" s="40"/>
      <c r="H55" s="40"/>
      <c r="I55" s="40"/>
      <c r="J55" s="41"/>
      <c r="K55" s="39"/>
      <c r="L55" s="27"/>
      <c r="M55" s="8"/>
      <c r="N55" s="8"/>
      <c r="O55" s="8"/>
      <c r="P55" s="8"/>
      <c r="Q55" s="28"/>
      <c r="R55" s="8"/>
      <c r="S55" s="8"/>
      <c r="T55" s="8"/>
      <c r="U55" s="8"/>
      <c r="V55" s="8"/>
      <c r="W55" s="9"/>
      <c r="X55" s="9"/>
      <c r="Y55" s="9"/>
      <c r="Z55" s="9"/>
      <c r="AA55" s="9"/>
      <c r="AB55" s="9"/>
      <c r="AC55" s="9"/>
      <c r="AD55" s="9"/>
    </row>
    <row r="56" spans="1:30" ht="50.1" customHeight="1">
      <c r="A56" s="44">
        <v>4</v>
      </c>
      <c r="B56" s="263"/>
      <c r="C56" s="264"/>
      <c r="D56" s="38"/>
      <c r="E56" s="39"/>
      <c r="F56" s="40"/>
      <c r="G56" s="40"/>
      <c r="H56" s="40"/>
      <c r="I56" s="40"/>
      <c r="J56" s="41"/>
      <c r="K56" s="39"/>
      <c r="L56" s="27"/>
      <c r="M56" s="8"/>
      <c r="N56" s="8"/>
      <c r="O56" s="8"/>
      <c r="P56" s="8"/>
      <c r="Q56" s="28"/>
      <c r="R56" s="8"/>
      <c r="S56" s="8"/>
      <c r="T56" s="8"/>
      <c r="U56" s="8"/>
      <c r="V56" s="8"/>
      <c r="W56" s="9"/>
      <c r="X56" s="9"/>
      <c r="Y56" s="9"/>
      <c r="Z56" s="9"/>
      <c r="AA56" s="9"/>
      <c r="AB56" s="9"/>
      <c r="AC56" s="9"/>
      <c r="AD56" s="9"/>
    </row>
    <row r="57" spans="1:30" ht="50.1" customHeight="1">
      <c r="A57" s="44">
        <v>5</v>
      </c>
      <c r="B57" s="263"/>
      <c r="C57" s="264"/>
      <c r="D57" s="38"/>
      <c r="E57" s="39"/>
      <c r="F57" s="40"/>
      <c r="G57" s="40"/>
      <c r="H57" s="40"/>
      <c r="I57" s="40"/>
      <c r="J57" s="41"/>
      <c r="K57" s="39"/>
      <c r="L57" s="27"/>
      <c r="M57" s="8"/>
      <c r="N57" s="8"/>
      <c r="O57" s="8"/>
      <c r="P57" s="8"/>
      <c r="Q57" s="28"/>
      <c r="R57" s="8"/>
      <c r="S57" s="8"/>
      <c r="T57" s="8"/>
      <c r="U57" s="8"/>
      <c r="V57" s="8"/>
      <c r="W57" s="9"/>
      <c r="X57" s="9"/>
      <c r="Y57" s="9"/>
      <c r="Z57" s="9"/>
      <c r="AA57" s="9"/>
      <c r="AB57" s="9"/>
      <c r="AC57" s="9"/>
      <c r="AD57" s="9"/>
    </row>
    <row r="58" spans="1:30" ht="50.1" customHeight="1">
      <c r="A58" s="44">
        <v>6</v>
      </c>
      <c r="B58" s="263"/>
      <c r="C58" s="264"/>
      <c r="D58" s="38"/>
      <c r="E58" s="39"/>
      <c r="F58" s="40"/>
      <c r="G58" s="40"/>
      <c r="H58" s="40"/>
      <c r="I58" s="40"/>
      <c r="J58" s="41"/>
      <c r="K58" s="39"/>
      <c r="L58" s="27"/>
      <c r="M58" s="8"/>
      <c r="N58" s="8"/>
      <c r="O58" s="8"/>
      <c r="P58" s="8"/>
      <c r="Q58" s="28"/>
      <c r="R58" s="8"/>
      <c r="S58" s="8"/>
      <c r="T58" s="8"/>
      <c r="U58" s="8"/>
      <c r="V58" s="8"/>
      <c r="W58" s="9"/>
      <c r="X58" s="9"/>
      <c r="Y58" s="9"/>
      <c r="Z58" s="9"/>
      <c r="AA58" s="9"/>
      <c r="AB58" s="9"/>
      <c r="AC58" s="9"/>
      <c r="AD58" s="9"/>
    </row>
    <row r="59" spans="1:30" ht="50.1" customHeight="1">
      <c r="A59" s="37">
        <v>7</v>
      </c>
      <c r="B59" s="263"/>
      <c r="C59" s="264"/>
      <c r="D59" s="38"/>
      <c r="E59" s="39"/>
      <c r="F59" s="40"/>
      <c r="G59" s="40"/>
      <c r="H59" s="40"/>
      <c r="I59" s="40"/>
      <c r="J59" s="41"/>
      <c r="K59" s="39"/>
      <c r="L59" s="27"/>
      <c r="M59" s="8"/>
      <c r="N59" s="8"/>
      <c r="O59" s="8"/>
      <c r="P59" s="8"/>
      <c r="Q59" s="28"/>
      <c r="R59" s="8"/>
      <c r="S59" s="8"/>
      <c r="T59" s="8"/>
      <c r="U59" s="8"/>
      <c r="V59" s="8"/>
      <c r="W59" s="9"/>
      <c r="X59" s="9"/>
      <c r="Y59" s="9"/>
      <c r="Z59" s="9"/>
      <c r="AA59" s="9"/>
      <c r="AB59" s="9"/>
      <c r="AC59" s="9"/>
      <c r="AD59" s="9"/>
    </row>
    <row r="60" spans="1:30" ht="50.1" customHeight="1">
      <c r="A60" s="37">
        <v>8</v>
      </c>
      <c r="B60" s="263"/>
      <c r="C60" s="264"/>
      <c r="D60" s="38"/>
      <c r="E60" s="39"/>
      <c r="F60" s="40"/>
      <c r="G60" s="40"/>
      <c r="H60" s="40"/>
      <c r="I60" s="40"/>
      <c r="J60" s="41"/>
      <c r="K60" s="39"/>
      <c r="L60" s="27"/>
      <c r="M60" s="8"/>
      <c r="N60" s="8"/>
      <c r="O60" s="8"/>
      <c r="P60" s="8"/>
      <c r="Q60" s="28"/>
      <c r="R60" s="8"/>
      <c r="S60" s="8"/>
      <c r="T60" s="8"/>
      <c r="U60" s="8"/>
      <c r="V60" s="8"/>
      <c r="W60" s="9"/>
      <c r="X60" s="9"/>
      <c r="Y60" s="9"/>
      <c r="Z60" s="9"/>
      <c r="AA60" s="9"/>
      <c r="AB60" s="9"/>
      <c r="AC60" s="9"/>
      <c r="AD60" s="9"/>
    </row>
    <row r="61" spans="1:30" ht="9.75" customHeight="1">
      <c r="A61" s="6"/>
      <c r="B61" s="45"/>
      <c r="C61" s="45"/>
      <c r="D61" s="7"/>
      <c r="E61" s="6"/>
      <c r="F61" s="7"/>
      <c r="G61" s="7"/>
      <c r="H61" s="7"/>
      <c r="I61" s="7"/>
      <c r="J61" s="7"/>
      <c r="K61" s="7"/>
      <c r="L61" s="6"/>
      <c r="M61" s="8"/>
      <c r="N61" s="8"/>
      <c r="O61" s="8"/>
      <c r="P61" s="8"/>
      <c r="Q61" s="8"/>
      <c r="R61" s="8"/>
      <c r="S61" s="8"/>
      <c r="T61" s="8"/>
      <c r="U61" s="8"/>
      <c r="V61" s="8"/>
      <c r="W61" s="9"/>
      <c r="X61" s="9"/>
      <c r="Y61" s="9"/>
      <c r="Z61" s="9"/>
      <c r="AA61" s="9"/>
      <c r="AB61" s="9"/>
      <c r="AC61" s="9"/>
      <c r="AD61" s="9"/>
    </row>
    <row r="62" spans="1:30" ht="9.75" customHeight="1">
      <c r="A62" s="6"/>
      <c r="B62" s="6"/>
      <c r="C62" s="245" t="s">
        <v>24</v>
      </c>
      <c r="D62" s="197"/>
      <c r="E62" s="197"/>
      <c r="F62" s="197"/>
      <c r="G62" s="197"/>
      <c r="H62" s="197"/>
      <c r="I62" s="197"/>
      <c r="J62" s="198"/>
      <c r="K62" s="6"/>
      <c r="L62" s="6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</row>
    <row r="63" spans="1:30" ht="63.75" customHeight="1">
      <c r="A63" s="6"/>
      <c r="B63" s="6"/>
      <c r="C63" s="199"/>
      <c r="D63" s="200"/>
      <c r="E63" s="200"/>
      <c r="F63" s="200"/>
      <c r="G63" s="200"/>
      <c r="H63" s="200"/>
      <c r="I63" s="200"/>
      <c r="J63" s="201"/>
      <c r="K63" s="7"/>
      <c r="L63" s="6"/>
      <c r="M63" s="8"/>
      <c r="N63" s="8"/>
      <c r="O63" s="8"/>
      <c r="P63" s="8"/>
      <c r="Q63" s="8"/>
      <c r="R63" s="8"/>
      <c r="S63" s="8"/>
      <c r="T63" s="8"/>
      <c r="U63" s="8"/>
      <c r="V63" s="8"/>
      <c r="W63" s="9"/>
      <c r="X63" s="9"/>
      <c r="Y63" s="9"/>
      <c r="Z63" s="9"/>
      <c r="AA63" s="9"/>
      <c r="AB63" s="9"/>
      <c r="AC63" s="9"/>
      <c r="AD63" s="9"/>
    </row>
    <row r="64" spans="1:30" ht="9.75" customHeight="1">
      <c r="A64" s="6"/>
      <c r="B64" s="6"/>
      <c r="C64" s="199"/>
      <c r="D64" s="200"/>
      <c r="E64" s="200"/>
      <c r="F64" s="200"/>
      <c r="G64" s="200"/>
      <c r="H64" s="200"/>
      <c r="I64" s="200"/>
      <c r="J64" s="201"/>
      <c r="K64" s="33"/>
      <c r="L64" s="6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9"/>
      <c r="X64" s="9"/>
      <c r="Y64" s="9"/>
      <c r="Z64" s="9"/>
      <c r="AA64" s="9"/>
      <c r="AB64" s="9"/>
      <c r="AC64" s="9"/>
      <c r="AD64" s="9"/>
    </row>
    <row r="65" spans="1:30" ht="9.75" customHeight="1">
      <c r="A65" s="6"/>
      <c r="B65" s="6"/>
      <c r="C65" s="199"/>
      <c r="D65" s="200"/>
      <c r="E65" s="200"/>
      <c r="F65" s="200"/>
      <c r="G65" s="200"/>
      <c r="H65" s="200"/>
      <c r="I65" s="200"/>
      <c r="J65" s="201"/>
      <c r="K65" s="6"/>
      <c r="L65" s="6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</row>
    <row r="66" spans="1:30" ht="19.5" customHeight="1">
      <c r="A66" s="6"/>
      <c r="B66" s="6"/>
      <c r="C66" s="202"/>
      <c r="D66" s="203"/>
      <c r="E66" s="203"/>
      <c r="F66" s="203"/>
      <c r="G66" s="203"/>
      <c r="H66" s="203"/>
      <c r="I66" s="203"/>
      <c r="J66" s="204"/>
      <c r="K66" s="6"/>
      <c r="L66" s="6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 ht="19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</row>
    <row r="68" spans="1:30" ht="9.75" customHeight="1">
      <c r="A68" s="6"/>
      <c r="B68" s="6"/>
      <c r="C68" s="245" t="s">
        <v>25</v>
      </c>
      <c r="D68" s="197"/>
      <c r="E68" s="197"/>
      <c r="F68" s="197"/>
      <c r="G68" s="197"/>
      <c r="H68" s="197"/>
      <c r="I68" s="197"/>
      <c r="J68" s="198"/>
      <c r="K68" s="6"/>
      <c r="L68" s="6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ht="19.5" customHeight="1">
      <c r="A69" s="6"/>
      <c r="B69" s="6"/>
      <c r="C69" s="199"/>
      <c r="D69" s="200"/>
      <c r="E69" s="200"/>
      <c r="F69" s="200"/>
      <c r="G69" s="200"/>
      <c r="H69" s="200"/>
      <c r="I69" s="200"/>
      <c r="J69" s="201"/>
      <c r="K69" s="6"/>
      <c r="L69" s="6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</row>
    <row r="70" spans="1:30" ht="18.75" customHeight="1">
      <c r="A70" s="6"/>
      <c r="B70" s="6"/>
      <c r="C70" s="199"/>
      <c r="D70" s="200"/>
      <c r="E70" s="200"/>
      <c r="F70" s="200"/>
      <c r="G70" s="200"/>
      <c r="H70" s="200"/>
      <c r="I70" s="200"/>
      <c r="J70" s="201"/>
      <c r="K70" s="6"/>
      <c r="L70" s="6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</row>
    <row r="71" spans="1:30" ht="5.25" customHeight="1">
      <c r="A71" s="6"/>
      <c r="B71" s="6"/>
      <c r="C71" s="199"/>
      <c r="D71" s="200"/>
      <c r="E71" s="200"/>
      <c r="F71" s="200"/>
      <c r="G71" s="200"/>
      <c r="H71" s="200"/>
      <c r="I71" s="200"/>
      <c r="J71" s="201"/>
      <c r="K71" s="6"/>
      <c r="L71" s="6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</row>
    <row r="72" spans="1:30" ht="19.5" customHeight="1">
      <c r="A72" s="6"/>
      <c r="B72" s="6"/>
      <c r="C72" s="202"/>
      <c r="D72" s="203"/>
      <c r="E72" s="203"/>
      <c r="F72" s="203"/>
      <c r="G72" s="203"/>
      <c r="H72" s="203"/>
      <c r="I72" s="203"/>
      <c r="J72" s="204"/>
      <c r="K72" s="6"/>
      <c r="L72" s="6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 ht="19.5" customHeight="1">
      <c r="A73" s="6"/>
      <c r="B73" s="6"/>
      <c r="C73" s="27"/>
      <c r="D73" s="27"/>
      <c r="E73" s="27"/>
      <c r="F73" s="6"/>
      <c r="G73" s="6"/>
      <c r="H73" s="6"/>
      <c r="I73" s="6"/>
      <c r="J73" s="6"/>
      <c r="K73" s="6"/>
      <c r="L73" s="6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</row>
    <row r="74" spans="1:30" ht="20.25" customHeight="1">
      <c r="A74" s="6"/>
      <c r="B74" s="247"/>
      <c r="C74" s="248"/>
      <c r="D74" s="248"/>
      <c r="E74" s="248"/>
      <c r="F74" s="248"/>
      <c r="G74" s="248"/>
      <c r="H74" s="248"/>
      <c r="I74" s="248"/>
      <c r="J74" s="248"/>
      <c r="K74" s="249"/>
      <c r="L74" s="27"/>
      <c r="M74" s="8"/>
      <c r="N74" s="8"/>
      <c r="O74" s="8"/>
      <c r="P74" s="8"/>
      <c r="Q74" s="28"/>
      <c r="R74" s="8"/>
      <c r="S74" s="8"/>
      <c r="T74" s="8"/>
      <c r="U74" s="8"/>
      <c r="V74" s="8"/>
      <c r="W74" s="9"/>
      <c r="X74" s="9"/>
      <c r="Y74" s="9"/>
      <c r="Z74" s="9"/>
      <c r="AA74" s="9"/>
      <c r="AB74" s="9"/>
      <c r="AC74" s="9"/>
      <c r="AD74" s="9"/>
    </row>
    <row r="75" spans="1:30" ht="9.75" customHeight="1">
      <c r="A75" s="6"/>
      <c r="B75" s="22"/>
      <c r="C75" s="46"/>
      <c r="D75" s="46"/>
      <c r="E75" s="46"/>
      <c r="F75" s="22"/>
      <c r="G75" s="22"/>
      <c r="H75" s="22"/>
      <c r="I75" s="22"/>
      <c r="J75" s="22"/>
      <c r="K75" s="22"/>
      <c r="L75" s="6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</row>
    <row r="76" spans="1:30" ht="62.25" customHeight="1">
      <c r="A76" s="6"/>
      <c r="B76" s="251" t="s">
        <v>26</v>
      </c>
      <c r="C76" s="213"/>
      <c r="D76" s="213"/>
      <c r="E76" s="213"/>
      <c r="F76" s="213"/>
      <c r="G76" s="213"/>
      <c r="H76" s="213"/>
      <c r="I76" s="213"/>
      <c r="J76" s="213"/>
      <c r="K76" s="191"/>
      <c r="L76" s="7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9"/>
      <c r="Z76" s="9"/>
      <c r="AA76" s="9"/>
      <c r="AB76" s="9"/>
      <c r="AC76" s="9"/>
      <c r="AD76" s="9"/>
    </row>
    <row r="77" spans="1:30" ht="15.75" customHeight="1">
      <c r="A77" s="6"/>
      <c r="B77" s="47"/>
      <c r="C77" s="48"/>
      <c r="D77" s="48"/>
      <c r="E77" s="48"/>
      <c r="F77" s="252" t="s">
        <v>27</v>
      </c>
      <c r="G77" s="234"/>
      <c r="H77" s="49">
        <v>0</v>
      </c>
      <c r="I77" s="50"/>
      <c r="J77" s="48"/>
      <c r="K77" s="51"/>
      <c r="L77" s="19"/>
      <c r="M77" s="20"/>
      <c r="N77" s="20"/>
      <c r="O77" s="20"/>
      <c r="P77" s="20"/>
      <c r="Q77" s="2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</row>
    <row r="78" spans="1:30" ht="9.75" customHeight="1">
      <c r="A78" s="6"/>
      <c r="B78" s="52"/>
      <c r="C78" s="53"/>
      <c r="D78" s="53"/>
      <c r="E78" s="53"/>
      <c r="F78" s="53"/>
      <c r="G78" s="54"/>
      <c r="H78" s="55"/>
      <c r="I78" s="54"/>
      <c r="J78" s="54"/>
      <c r="K78" s="56"/>
      <c r="L78" s="57"/>
      <c r="M78" s="58"/>
      <c r="N78" s="58"/>
      <c r="O78" s="58"/>
      <c r="P78" s="58"/>
      <c r="Q78" s="58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</row>
    <row r="79" spans="1:30" ht="9.75" customHeight="1">
      <c r="A79" s="6"/>
      <c r="B79" s="59"/>
      <c r="C79" s="60"/>
      <c r="D79" s="60"/>
      <c r="E79" s="60"/>
      <c r="F79" s="60"/>
      <c r="G79" s="60"/>
      <c r="H79" s="60"/>
      <c r="I79" s="60"/>
      <c r="J79" s="60"/>
      <c r="K79" s="61"/>
      <c r="L79" s="6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</row>
    <row r="80" spans="1:30" ht="46.5" customHeight="1">
      <c r="A80" s="6"/>
      <c r="B80" s="253" t="s">
        <v>28</v>
      </c>
      <c r="C80" s="234"/>
      <c r="D80" s="234"/>
      <c r="E80" s="234"/>
      <c r="F80" s="234"/>
      <c r="G80" s="234"/>
      <c r="H80" s="234"/>
      <c r="I80" s="234"/>
      <c r="J80" s="234"/>
      <c r="K80" s="254"/>
      <c r="L80" s="10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9"/>
      <c r="X80" s="9"/>
      <c r="Y80" s="9"/>
      <c r="Z80" s="9"/>
      <c r="AA80" s="9"/>
      <c r="AB80" s="9"/>
      <c r="AC80" s="9"/>
      <c r="AD80" s="9"/>
    </row>
    <row r="81" spans="1:30" ht="24.75" customHeight="1">
      <c r="A81" s="6"/>
      <c r="B81" s="47"/>
      <c r="C81" s="62"/>
      <c r="D81" s="62"/>
      <c r="E81" s="255" t="s">
        <v>29</v>
      </c>
      <c r="F81" s="234"/>
      <c r="G81" s="62"/>
      <c r="H81" s="63" t="s">
        <v>30</v>
      </c>
      <c r="I81" s="63"/>
      <c r="J81" s="62"/>
      <c r="K81" s="64"/>
      <c r="L81" s="57"/>
      <c r="M81" s="58"/>
      <c r="N81" s="9"/>
      <c r="O81" s="65"/>
      <c r="P81" s="58"/>
      <c r="Q81" s="58"/>
      <c r="R81" s="58"/>
      <c r="S81" s="58"/>
      <c r="T81" s="58"/>
      <c r="U81" s="58"/>
      <c r="V81" s="9"/>
      <c r="W81" s="9"/>
      <c r="X81" s="9"/>
      <c r="Y81" s="9"/>
      <c r="Z81" s="9"/>
      <c r="AA81" s="9"/>
      <c r="AB81" s="9"/>
      <c r="AC81" s="9"/>
      <c r="AD81" s="9"/>
    </row>
    <row r="82" spans="1:30" ht="24.75" customHeight="1">
      <c r="A82" s="6"/>
      <c r="B82" s="47"/>
      <c r="C82" s="62"/>
      <c r="D82" s="66"/>
      <c r="E82" s="67">
        <v>0</v>
      </c>
      <c r="F82" s="68"/>
      <c r="G82" s="66"/>
      <c r="H82" s="256">
        <v>0</v>
      </c>
      <c r="I82" s="187"/>
      <c r="J82" s="62"/>
      <c r="K82" s="64"/>
      <c r="L82" s="69"/>
      <c r="M82" s="70"/>
      <c r="N82" s="9"/>
      <c r="O82" s="65"/>
      <c r="P82" s="70"/>
      <c r="Q82" s="70"/>
      <c r="R82" s="70"/>
      <c r="S82" s="70"/>
      <c r="T82" s="70"/>
      <c r="U82" s="70"/>
      <c r="V82" s="9"/>
      <c r="W82" s="9"/>
      <c r="X82" s="9"/>
      <c r="Y82" s="9"/>
      <c r="Z82" s="9"/>
      <c r="AA82" s="9"/>
      <c r="AB82" s="9"/>
      <c r="AC82" s="9"/>
      <c r="AD82" s="9"/>
    </row>
    <row r="83" spans="1:30" ht="9.75" customHeight="1">
      <c r="A83" s="6"/>
      <c r="B83" s="47"/>
      <c r="C83" s="62"/>
      <c r="D83" s="62"/>
      <c r="E83" s="62"/>
      <c r="F83" s="66"/>
      <c r="G83" s="71"/>
      <c r="H83" s="62"/>
      <c r="I83" s="62"/>
      <c r="J83" s="62"/>
      <c r="K83" s="64"/>
      <c r="L83" s="69"/>
      <c r="M83" s="70"/>
      <c r="N83" s="9"/>
      <c r="O83" s="65"/>
      <c r="P83" s="70"/>
      <c r="Q83" s="70"/>
      <c r="R83" s="70"/>
      <c r="S83" s="70"/>
      <c r="T83" s="70"/>
      <c r="U83" s="70"/>
      <c r="V83" s="9"/>
      <c r="W83" s="9"/>
      <c r="X83" s="9"/>
      <c r="Y83" s="9"/>
      <c r="Z83" s="9"/>
      <c r="AA83" s="9"/>
      <c r="AB83" s="9"/>
      <c r="AC83" s="9"/>
      <c r="AD83" s="9"/>
    </row>
    <row r="84" spans="1:30" ht="9.75" customHeight="1">
      <c r="A84" s="6"/>
      <c r="B84" s="52"/>
      <c r="C84" s="53"/>
      <c r="D84" s="53"/>
      <c r="E84" s="53"/>
      <c r="F84" s="72"/>
      <c r="G84" s="73"/>
      <c r="H84" s="53"/>
      <c r="I84" s="53"/>
      <c r="J84" s="53"/>
      <c r="K84" s="74"/>
      <c r="L84" s="69"/>
      <c r="M84" s="70"/>
      <c r="N84" s="9"/>
      <c r="O84" s="65"/>
      <c r="P84" s="70"/>
      <c r="Q84" s="70"/>
      <c r="R84" s="70"/>
      <c r="S84" s="70"/>
      <c r="T84" s="70"/>
      <c r="U84" s="70"/>
      <c r="V84" s="9"/>
      <c r="W84" s="9"/>
      <c r="X84" s="9"/>
      <c r="Y84" s="9"/>
      <c r="Z84" s="9"/>
      <c r="AA84" s="9"/>
      <c r="AB84" s="9"/>
      <c r="AC84" s="9"/>
      <c r="AD84" s="9"/>
    </row>
    <row r="85" spans="1:30" ht="9.75" customHeight="1">
      <c r="A85" s="6"/>
      <c r="B85" s="14"/>
      <c r="C85" s="14"/>
      <c r="D85" s="14"/>
      <c r="E85" s="14"/>
      <c r="F85" s="75"/>
      <c r="G85" s="76"/>
      <c r="H85" s="76"/>
      <c r="I85" s="76"/>
      <c r="J85" s="76"/>
      <c r="K85" s="76"/>
      <c r="L85" s="69"/>
      <c r="M85" s="70"/>
      <c r="N85" s="9"/>
      <c r="O85" s="65"/>
      <c r="P85" s="70"/>
      <c r="Q85" s="70"/>
      <c r="R85" s="70"/>
      <c r="S85" s="70"/>
      <c r="T85" s="70"/>
      <c r="U85" s="70"/>
      <c r="V85" s="9"/>
      <c r="W85" s="9"/>
      <c r="X85" s="9"/>
      <c r="Y85" s="9"/>
      <c r="Z85" s="9"/>
      <c r="AA85" s="9"/>
      <c r="AB85" s="9"/>
      <c r="AC85" s="9"/>
      <c r="AD85" s="9"/>
    </row>
    <row r="86" spans="1:30" ht="9.75" customHeight="1">
      <c r="A86" s="6"/>
      <c r="B86" s="22"/>
      <c r="C86" s="22"/>
      <c r="D86" s="22"/>
      <c r="E86" s="22"/>
      <c r="F86" s="77"/>
      <c r="G86" s="78"/>
      <c r="H86" s="78"/>
      <c r="I86" s="78"/>
      <c r="J86" s="78"/>
      <c r="K86" s="78"/>
      <c r="L86" s="69"/>
      <c r="M86" s="70"/>
      <c r="N86" s="9"/>
      <c r="O86" s="65"/>
      <c r="P86" s="70"/>
      <c r="Q86" s="70"/>
      <c r="R86" s="70"/>
      <c r="S86" s="70"/>
      <c r="T86" s="70"/>
      <c r="U86" s="70"/>
      <c r="V86" s="9"/>
      <c r="W86" s="9"/>
      <c r="X86" s="9"/>
      <c r="Y86" s="9"/>
      <c r="Z86" s="9"/>
      <c r="AA86" s="9"/>
      <c r="AB86" s="9"/>
      <c r="AC86" s="9"/>
      <c r="AD86" s="9"/>
    </row>
    <row r="87" spans="1:30" ht="61.5" customHeight="1">
      <c r="A87" s="6"/>
      <c r="B87" s="222" t="s">
        <v>31</v>
      </c>
      <c r="C87" s="186"/>
      <c r="D87" s="186"/>
      <c r="E87" s="186"/>
      <c r="F87" s="186"/>
      <c r="G87" s="186"/>
      <c r="H87" s="186"/>
      <c r="I87" s="186"/>
      <c r="J87" s="186"/>
      <c r="K87" s="187"/>
      <c r="L87" s="7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9"/>
      <c r="Y87" s="9"/>
      <c r="Z87" s="9"/>
      <c r="AA87" s="9"/>
      <c r="AB87" s="9"/>
      <c r="AC87" s="9"/>
      <c r="AD87" s="9"/>
    </row>
    <row r="88" spans="1:30" ht="41.25" customHeight="1">
      <c r="A88" s="6"/>
      <c r="B88" s="222" t="s">
        <v>32</v>
      </c>
      <c r="C88" s="186"/>
      <c r="D88" s="187"/>
      <c r="E88" s="223" t="s">
        <v>33</v>
      </c>
      <c r="F88" s="187"/>
      <c r="G88" s="250" t="s">
        <v>34</v>
      </c>
      <c r="H88" s="213"/>
      <c r="I88" s="213"/>
      <c r="J88" s="223" t="s">
        <v>35</v>
      </c>
      <c r="K88" s="187"/>
      <c r="L88" s="19"/>
      <c r="M88" s="9"/>
      <c r="N88" s="20"/>
      <c r="O88" s="20"/>
      <c r="P88" s="20"/>
      <c r="Q88" s="20"/>
      <c r="R88" s="9"/>
      <c r="S88" s="20"/>
      <c r="T88" s="20"/>
      <c r="U88" s="20"/>
      <c r="V88" s="20"/>
      <c r="W88" s="9"/>
      <c r="X88" s="9"/>
      <c r="Y88" s="9"/>
      <c r="Z88" s="9"/>
      <c r="AA88" s="9"/>
      <c r="AB88" s="9"/>
      <c r="AC88" s="9"/>
      <c r="AD88" s="9"/>
    </row>
    <row r="89" spans="1:30" ht="50.1" customHeight="1">
      <c r="A89" s="80">
        <v>1</v>
      </c>
      <c r="B89" s="244"/>
      <c r="C89" s="265"/>
      <c r="D89" s="264"/>
      <c r="E89" s="266"/>
      <c r="F89" s="264"/>
      <c r="G89" s="267"/>
      <c r="H89" s="265"/>
      <c r="I89" s="264"/>
      <c r="J89" s="188"/>
      <c r="K89" s="264"/>
      <c r="L89" s="7"/>
      <c r="M89" s="8"/>
      <c r="N89" s="8"/>
      <c r="O89" s="8"/>
      <c r="P89" s="8"/>
      <c r="Q89" s="8"/>
      <c r="R89" s="8"/>
      <c r="S89" s="8"/>
      <c r="T89" s="8"/>
      <c r="U89" s="8"/>
      <c r="V89" s="8"/>
      <c r="W89" s="9"/>
      <c r="X89" s="9"/>
      <c r="Y89" s="9"/>
      <c r="Z89" s="9"/>
      <c r="AA89" s="9"/>
      <c r="AB89" s="9"/>
      <c r="AC89" s="9"/>
      <c r="AD89" s="9"/>
    </row>
    <row r="90" spans="1:30" ht="50.1" customHeight="1">
      <c r="A90" s="37">
        <v>2</v>
      </c>
      <c r="B90" s="244"/>
      <c r="C90" s="265"/>
      <c r="D90" s="264"/>
      <c r="E90" s="266"/>
      <c r="F90" s="264"/>
      <c r="G90" s="267"/>
      <c r="H90" s="265"/>
      <c r="I90" s="264"/>
      <c r="J90" s="188"/>
      <c r="K90" s="264"/>
      <c r="L90" s="7"/>
      <c r="M90" s="8"/>
      <c r="N90" s="8"/>
      <c r="O90" s="8"/>
      <c r="P90" s="8"/>
      <c r="Q90" s="8"/>
      <c r="R90" s="8"/>
      <c r="S90" s="8"/>
      <c r="T90" s="8"/>
      <c r="U90" s="8"/>
      <c r="V90" s="8"/>
      <c r="W90" s="9"/>
      <c r="X90" s="9"/>
      <c r="Y90" s="9"/>
      <c r="Z90" s="9"/>
      <c r="AA90" s="9"/>
      <c r="AB90" s="9"/>
      <c r="AC90" s="9"/>
      <c r="AD90" s="9"/>
    </row>
    <row r="91" spans="1:30" ht="50.1" customHeight="1">
      <c r="A91" s="37">
        <v>3</v>
      </c>
      <c r="B91" s="244"/>
      <c r="C91" s="265"/>
      <c r="D91" s="264"/>
      <c r="E91" s="266"/>
      <c r="F91" s="264"/>
      <c r="G91" s="267"/>
      <c r="H91" s="265"/>
      <c r="I91" s="264"/>
      <c r="J91" s="188"/>
      <c r="K91" s="264"/>
      <c r="L91" s="7"/>
      <c r="M91" s="8"/>
      <c r="N91" s="8"/>
      <c r="O91" s="8"/>
      <c r="P91" s="8"/>
      <c r="Q91" s="8"/>
      <c r="R91" s="8"/>
      <c r="S91" s="8"/>
      <c r="T91" s="8"/>
      <c r="U91" s="8"/>
      <c r="V91" s="8"/>
      <c r="W91" s="9"/>
      <c r="X91" s="9"/>
      <c r="Y91" s="9"/>
      <c r="Z91" s="9"/>
      <c r="AA91" s="9"/>
      <c r="AB91" s="9"/>
      <c r="AC91" s="9"/>
      <c r="AD91" s="9"/>
    </row>
    <row r="92" spans="1:30" ht="50.1" customHeight="1">
      <c r="A92" s="37">
        <v>4</v>
      </c>
      <c r="B92" s="244"/>
      <c r="C92" s="265"/>
      <c r="D92" s="264"/>
      <c r="E92" s="266"/>
      <c r="F92" s="264"/>
      <c r="G92" s="267"/>
      <c r="H92" s="265"/>
      <c r="I92" s="264"/>
      <c r="J92" s="188"/>
      <c r="K92" s="264"/>
      <c r="L92" s="7"/>
      <c r="M92" s="8"/>
      <c r="N92" s="8"/>
      <c r="O92" s="8"/>
      <c r="P92" s="8"/>
      <c r="Q92" s="8"/>
      <c r="R92" s="8"/>
      <c r="S92" s="8"/>
      <c r="T92" s="8"/>
      <c r="U92" s="8"/>
      <c r="V92" s="8"/>
      <c r="W92" s="9"/>
      <c r="X92" s="9"/>
      <c r="Y92" s="9"/>
      <c r="Z92" s="9"/>
      <c r="AA92" s="9"/>
      <c r="AB92" s="9"/>
      <c r="AC92" s="9"/>
      <c r="AD92" s="9"/>
    </row>
    <row r="93" spans="1:30" ht="50.1" customHeight="1">
      <c r="A93" s="37">
        <v>5</v>
      </c>
      <c r="B93" s="244"/>
      <c r="C93" s="265"/>
      <c r="D93" s="264"/>
      <c r="E93" s="266"/>
      <c r="F93" s="264"/>
      <c r="G93" s="267"/>
      <c r="H93" s="265"/>
      <c r="I93" s="264"/>
      <c r="J93" s="188"/>
      <c r="K93" s="264"/>
      <c r="L93" s="7"/>
      <c r="M93" s="8"/>
      <c r="N93" s="8"/>
      <c r="O93" s="8"/>
      <c r="P93" s="8"/>
      <c r="Q93" s="8"/>
      <c r="R93" s="8"/>
      <c r="S93" s="8"/>
      <c r="T93" s="8"/>
      <c r="U93" s="8"/>
      <c r="V93" s="8"/>
      <c r="W93" s="9"/>
      <c r="X93" s="9"/>
      <c r="Y93" s="9"/>
      <c r="Z93" s="9"/>
      <c r="AA93" s="9"/>
      <c r="AB93" s="9"/>
      <c r="AC93" s="9"/>
      <c r="AD93" s="9"/>
    </row>
    <row r="94" spans="1:30" ht="50.1" customHeight="1">
      <c r="A94" s="37">
        <v>6</v>
      </c>
      <c r="B94" s="244"/>
      <c r="C94" s="265"/>
      <c r="D94" s="264"/>
      <c r="E94" s="266"/>
      <c r="F94" s="264"/>
      <c r="G94" s="267"/>
      <c r="H94" s="265"/>
      <c r="I94" s="264"/>
      <c r="J94" s="188"/>
      <c r="K94" s="264"/>
      <c r="L94" s="7"/>
      <c r="M94" s="8"/>
      <c r="N94" s="8"/>
      <c r="O94" s="8"/>
      <c r="P94" s="8"/>
      <c r="Q94" s="8"/>
      <c r="R94" s="8"/>
      <c r="S94" s="8"/>
      <c r="T94" s="8"/>
      <c r="U94" s="8"/>
      <c r="V94" s="8"/>
      <c r="W94" s="9"/>
      <c r="X94" s="9"/>
      <c r="Y94" s="9"/>
      <c r="Z94" s="9"/>
      <c r="AA94" s="9"/>
      <c r="AB94" s="9"/>
      <c r="AC94" s="9"/>
      <c r="AD94" s="9"/>
    </row>
    <row r="95" spans="1:30" ht="50.1" customHeight="1">
      <c r="A95" s="37">
        <v>7</v>
      </c>
      <c r="B95" s="244"/>
      <c r="C95" s="265"/>
      <c r="D95" s="264"/>
      <c r="E95" s="266"/>
      <c r="F95" s="264"/>
      <c r="G95" s="267"/>
      <c r="H95" s="265"/>
      <c r="I95" s="264"/>
      <c r="J95" s="188"/>
      <c r="K95" s="264"/>
      <c r="L95" s="7"/>
      <c r="M95" s="8"/>
      <c r="N95" s="8"/>
      <c r="O95" s="8"/>
      <c r="P95" s="8"/>
      <c r="Q95" s="8"/>
      <c r="R95" s="8"/>
      <c r="S95" s="8"/>
      <c r="T95" s="8"/>
      <c r="U95" s="8"/>
      <c r="V95" s="8"/>
      <c r="W95" s="9"/>
      <c r="X95" s="9"/>
      <c r="Y95" s="9"/>
      <c r="Z95" s="9"/>
      <c r="AA95" s="9"/>
      <c r="AB95" s="9"/>
      <c r="AC95" s="9"/>
      <c r="AD95" s="9"/>
    </row>
    <row r="96" spans="1:30" ht="50.1" customHeight="1">
      <c r="A96" s="37">
        <v>8</v>
      </c>
      <c r="B96" s="244"/>
      <c r="C96" s="265"/>
      <c r="D96" s="264"/>
      <c r="E96" s="266"/>
      <c r="F96" s="264"/>
      <c r="G96" s="267"/>
      <c r="H96" s="265"/>
      <c r="I96" s="264"/>
      <c r="J96" s="188"/>
      <c r="K96" s="264"/>
      <c r="L96" s="7"/>
      <c r="M96" s="8"/>
      <c r="N96" s="8"/>
      <c r="O96" s="8"/>
      <c r="P96" s="8"/>
      <c r="Q96" s="8"/>
      <c r="R96" s="8"/>
      <c r="S96" s="8"/>
      <c r="T96" s="8"/>
      <c r="U96" s="8"/>
      <c r="V96" s="8"/>
      <c r="W96" s="9"/>
      <c r="X96" s="9"/>
      <c r="Y96" s="9"/>
      <c r="Z96" s="9"/>
      <c r="AA96" s="9"/>
      <c r="AB96" s="9"/>
      <c r="AC96" s="9"/>
      <c r="AD96" s="9"/>
    </row>
    <row r="97" spans="1:30" ht="50.1" customHeight="1">
      <c r="A97" s="37">
        <v>9</v>
      </c>
      <c r="B97" s="244"/>
      <c r="C97" s="265"/>
      <c r="D97" s="264"/>
      <c r="E97" s="266"/>
      <c r="F97" s="264"/>
      <c r="G97" s="267"/>
      <c r="H97" s="265"/>
      <c r="I97" s="264"/>
      <c r="J97" s="188"/>
      <c r="K97" s="264"/>
      <c r="L97" s="7"/>
      <c r="M97" s="8"/>
      <c r="N97" s="8"/>
      <c r="O97" s="8"/>
      <c r="P97" s="8"/>
      <c r="Q97" s="8"/>
      <c r="R97" s="8"/>
      <c r="S97" s="8"/>
      <c r="T97" s="8"/>
      <c r="U97" s="8"/>
      <c r="V97" s="8"/>
      <c r="W97" s="9"/>
      <c r="X97" s="9"/>
      <c r="Y97" s="9"/>
      <c r="Z97" s="9"/>
      <c r="AA97" s="9"/>
      <c r="AB97" s="9"/>
      <c r="AC97" s="9"/>
      <c r="AD97" s="9"/>
    </row>
    <row r="98" spans="1:30" ht="50.1" customHeight="1">
      <c r="A98" s="37">
        <v>10</v>
      </c>
      <c r="B98" s="244"/>
      <c r="C98" s="265"/>
      <c r="D98" s="264"/>
      <c r="E98" s="266"/>
      <c r="F98" s="264"/>
      <c r="G98" s="267"/>
      <c r="H98" s="265"/>
      <c r="I98" s="264"/>
      <c r="J98" s="188"/>
      <c r="K98" s="264"/>
      <c r="L98" s="7"/>
      <c r="M98" s="8"/>
      <c r="N98" s="8"/>
      <c r="O98" s="8"/>
      <c r="P98" s="8"/>
      <c r="Q98" s="8"/>
      <c r="R98" s="8"/>
      <c r="S98" s="8"/>
      <c r="T98" s="8"/>
      <c r="U98" s="8"/>
      <c r="V98" s="8"/>
      <c r="W98" s="9"/>
      <c r="X98" s="9"/>
      <c r="Y98" s="9"/>
      <c r="Z98" s="9"/>
      <c r="AA98" s="9"/>
      <c r="AB98" s="9"/>
      <c r="AC98" s="9"/>
      <c r="AD98" s="9"/>
    </row>
    <row r="99" spans="1:30" ht="50.1" customHeight="1">
      <c r="A99" s="37">
        <v>11</v>
      </c>
      <c r="B99" s="244"/>
      <c r="C99" s="265"/>
      <c r="D99" s="264"/>
      <c r="E99" s="266"/>
      <c r="F99" s="264"/>
      <c r="G99" s="267"/>
      <c r="H99" s="265"/>
      <c r="I99" s="264"/>
      <c r="J99" s="188"/>
      <c r="K99" s="264"/>
      <c r="L99" s="7"/>
      <c r="M99" s="8"/>
      <c r="N99" s="8"/>
      <c r="O99" s="8"/>
      <c r="P99" s="8"/>
      <c r="Q99" s="8"/>
      <c r="R99" s="8"/>
      <c r="S99" s="8"/>
      <c r="T99" s="8"/>
      <c r="U99" s="8"/>
      <c r="V99" s="8"/>
      <c r="W99" s="9"/>
      <c r="X99" s="9"/>
      <c r="Y99" s="9"/>
      <c r="Z99" s="9"/>
      <c r="AA99" s="9"/>
      <c r="AB99" s="9"/>
      <c r="AC99" s="9"/>
      <c r="AD99" s="9"/>
    </row>
    <row r="100" spans="1:30" ht="50.1" customHeight="1">
      <c r="A100" s="37">
        <v>12</v>
      </c>
      <c r="B100" s="244"/>
      <c r="C100" s="265"/>
      <c r="D100" s="264"/>
      <c r="E100" s="266"/>
      <c r="F100" s="264"/>
      <c r="G100" s="267"/>
      <c r="H100" s="265"/>
      <c r="I100" s="264"/>
      <c r="J100" s="188"/>
      <c r="K100" s="264"/>
      <c r="L100" s="7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9"/>
      <c r="X100" s="9"/>
      <c r="Y100" s="9"/>
      <c r="Z100" s="9"/>
      <c r="AA100" s="9"/>
      <c r="AB100" s="9"/>
      <c r="AC100" s="9"/>
      <c r="AD100" s="9"/>
    </row>
    <row r="101" spans="1:30" ht="50.1" customHeight="1">
      <c r="A101" s="37">
        <v>13</v>
      </c>
      <c r="B101" s="244"/>
      <c r="C101" s="265"/>
      <c r="D101" s="264"/>
      <c r="E101" s="266"/>
      <c r="F101" s="264"/>
      <c r="G101" s="267"/>
      <c r="H101" s="265"/>
      <c r="I101" s="264"/>
      <c r="J101" s="188"/>
      <c r="K101" s="264"/>
      <c r="L101" s="7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9"/>
      <c r="X101" s="9"/>
      <c r="Y101" s="9"/>
      <c r="Z101" s="9"/>
      <c r="AA101" s="9"/>
      <c r="AB101" s="9"/>
      <c r="AC101" s="9"/>
      <c r="AD101" s="9"/>
    </row>
    <row r="102" spans="1:30" ht="50.1" customHeight="1">
      <c r="A102" s="37">
        <v>14</v>
      </c>
      <c r="B102" s="244"/>
      <c r="C102" s="265"/>
      <c r="D102" s="264"/>
      <c r="E102" s="266"/>
      <c r="F102" s="264"/>
      <c r="G102" s="267"/>
      <c r="H102" s="265"/>
      <c r="I102" s="264"/>
      <c r="J102" s="188"/>
      <c r="K102" s="264"/>
      <c r="L102" s="7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9"/>
      <c r="X102" s="9"/>
      <c r="Y102" s="9"/>
      <c r="Z102" s="9"/>
      <c r="AA102" s="9"/>
      <c r="AB102" s="9"/>
      <c r="AC102" s="9"/>
      <c r="AD102" s="9"/>
    </row>
    <row r="103" spans="1:30" ht="50.1" customHeight="1">
      <c r="A103" s="37">
        <v>15</v>
      </c>
      <c r="B103" s="244"/>
      <c r="C103" s="265"/>
      <c r="D103" s="264"/>
      <c r="E103" s="266"/>
      <c r="F103" s="264"/>
      <c r="G103" s="267"/>
      <c r="H103" s="265"/>
      <c r="I103" s="264"/>
      <c r="J103" s="188"/>
      <c r="K103" s="264"/>
      <c r="L103" s="7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9"/>
      <c r="X103" s="9"/>
      <c r="Y103" s="9"/>
      <c r="Z103" s="9"/>
      <c r="AA103" s="9"/>
      <c r="AB103" s="9"/>
      <c r="AC103" s="9"/>
      <c r="AD103" s="9"/>
    </row>
    <row r="104" spans="1:30" ht="50.1" customHeight="1">
      <c r="A104" s="37">
        <v>16</v>
      </c>
      <c r="B104" s="244"/>
      <c r="C104" s="265"/>
      <c r="D104" s="264"/>
      <c r="E104" s="266"/>
      <c r="F104" s="264"/>
      <c r="G104" s="267"/>
      <c r="H104" s="265"/>
      <c r="I104" s="264"/>
      <c r="J104" s="188"/>
      <c r="K104" s="264"/>
      <c r="L104" s="7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9"/>
      <c r="X104" s="9"/>
      <c r="Y104" s="9"/>
      <c r="Z104" s="9"/>
      <c r="AA104" s="9"/>
      <c r="AB104" s="9"/>
      <c r="AC104" s="9"/>
      <c r="AD104" s="9"/>
    </row>
    <row r="105" spans="1:30" ht="50.1" customHeight="1">
      <c r="A105" s="37">
        <v>17</v>
      </c>
      <c r="B105" s="244"/>
      <c r="C105" s="265"/>
      <c r="D105" s="264"/>
      <c r="E105" s="266"/>
      <c r="F105" s="264"/>
      <c r="G105" s="267"/>
      <c r="H105" s="265"/>
      <c r="I105" s="264"/>
      <c r="J105" s="188"/>
      <c r="K105" s="264"/>
      <c r="L105" s="7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9"/>
      <c r="X105" s="9"/>
      <c r="Y105" s="9"/>
      <c r="Z105" s="9"/>
      <c r="AA105" s="9"/>
      <c r="AB105" s="9"/>
      <c r="AC105" s="9"/>
      <c r="AD105" s="9"/>
    </row>
    <row r="106" spans="1:30" ht="50.1" customHeight="1">
      <c r="A106" s="37">
        <v>18</v>
      </c>
      <c r="B106" s="244"/>
      <c r="C106" s="265"/>
      <c r="D106" s="264"/>
      <c r="E106" s="266"/>
      <c r="F106" s="264"/>
      <c r="G106" s="267"/>
      <c r="H106" s="265"/>
      <c r="I106" s="264"/>
      <c r="J106" s="188"/>
      <c r="K106" s="264"/>
      <c r="L106" s="7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9"/>
      <c r="X106" s="9"/>
      <c r="Y106" s="9"/>
      <c r="Z106" s="9"/>
      <c r="AA106" s="9"/>
      <c r="AB106" s="9"/>
      <c r="AC106" s="9"/>
      <c r="AD106" s="9"/>
    </row>
    <row r="107" spans="1:30" ht="50.1" customHeight="1">
      <c r="A107" s="44">
        <v>19</v>
      </c>
      <c r="B107" s="244"/>
      <c r="C107" s="265"/>
      <c r="D107" s="264"/>
      <c r="E107" s="266"/>
      <c r="F107" s="264"/>
      <c r="G107" s="267"/>
      <c r="H107" s="265"/>
      <c r="I107" s="264"/>
      <c r="J107" s="188"/>
      <c r="K107" s="264"/>
      <c r="L107" s="81"/>
      <c r="M107" s="8"/>
      <c r="N107" s="8"/>
      <c r="O107" s="8"/>
      <c r="P107" s="8"/>
      <c r="Q107" s="28"/>
      <c r="R107" s="8"/>
      <c r="S107" s="8"/>
      <c r="T107" s="8"/>
      <c r="U107" s="8"/>
      <c r="V107" s="8"/>
      <c r="W107" s="9"/>
      <c r="X107" s="9"/>
      <c r="Y107" s="9"/>
      <c r="Z107" s="9"/>
      <c r="AA107" s="9"/>
      <c r="AB107" s="9"/>
      <c r="AC107" s="9"/>
      <c r="AD107" s="9"/>
    </row>
    <row r="108" spans="1:30" ht="50.1" customHeight="1">
      <c r="A108" s="44">
        <v>20</v>
      </c>
      <c r="B108" s="244"/>
      <c r="C108" s="265"/>
      <c r="D108" s="264"/>
      <c r="E108" s="266"/>
      <c r="F108" s="264"/>
      <c r="G108" s="267"/>
      <c r="H108" s="265"/>
      <c r="I108" s="264"/>
      <c r="J108" s="188"/>
      <c r="K108" s="264"/>
      <c r="L108" s="81"/>
      <c r="M108" s="8"/>
      <c r="N108" s="8"/>
      <c r="O108" s="8"/>
      <c r="P108" s="8"/>
      <c r="Q108" s="28"/>
      <c r="R108" s="8"/>
      <c r="S108" s="8"/>
      <c r="T108" s="8"/>
      <c r="U108" s="8"/>
      <c r="V108" s="8"/>
      <c r="W108" s="9"/>
      <c r="X108" s="9"/>
      <c r="Y108" s="9"/>
      <c r="Z108" s="9"/>
      <c r="AA108" s="9"/>
      <c r="AB108" s="9"/>
      <c r="AC108" s="9"/>
      <c r="AD108" s="9"/>
    </row>
    <row r="109" spans="1:30" ht="18" customHeight="1">
      <c r="A109" s="82"/>
      <c r="B109" s="83"/>
      <c r="C109" s="84"/>
      <c r="D109" s="85"/>
      <c r="E109" s="85"/>
      <c r="F109" s="85"/>
      <c r="G109" s="85"/>
      <c r="H109" s="85"/>
      <c r="I109" s="85"/>
      <c r="J109" s="86"/>
      <c r="K109" s="87"/>
      <c r="L109" s="88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9"/>
      <c r="X109" s="9"/>
      <c r="Y109" s="9"/>
      <c r="Z109" s="9"/>
      <c r="AA109" s="9"/>
      <c r="AB109" s="9"/>
      <c r="AC109" s="9"/>
      <c r="AD109" s="9"/>
    </row>
    <row r="110" spans="1:30" ht="106.5" customHeight="1">
      <c r="A110" s="82"/>
      <c r="B110" s="83"/>
      <c r="C110" s="189" t="s">
        <v>36</v>
      </c>
      <c r="D110" s="186"/>
      <c r="E110" s="186"/>
      <c r="F110" s="186"/>
      <c r="G110" s="186"/>
      <c r="H110" s="186"/>
      <c r="I110" s="186"/>
      <c r="J110" s="187"/>
      <c r="K110" s="89"/>
      <c r="L110" s="9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9"/>
      <c r="Y110" s="9"/>
      <c r="Z110" s="9"/>
      <c r="AA110" s="9"/>
      <c r="AB110" s="9"/>
      <c r="AC110" s="9"/>
      <c r="AD110" s="9"/>
    </row>
    <row r="111" spans="1:30" ht="8.25" customHeight="1">
      <c r="A111" s="82"/>
      <c r="B111" s="83"/>
      <c r="C111" s="91"/>
      <c r="D111" s="92"/>
      <c r="E111" s="92"/>
      <c r="F111" s="92"/>
      <c r="G111" s="92"/>
      <c r="H111" s="92"/>
      <c r="I111" s="92"/>
      <c r="J111" s="93"/>
      <c r="K111" s="83"/>
      <c r="L111" s="24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</row>
    <row r="112" spans="1:30" ht="45" customHeight="1">
      <c r="A112" s="82"/>
      <c r="B112" s="83"/>
      <c r="C112" s="189" t="s">
        <v>37</v>
      </c>
      <c r="D112" s="186"/>
      <c r="E112" s="186"/>
      <c r="F112" s="186"/>
      <c r="G112" s="186"/>
      <c r="H112" s="186"/>
      <c r="I112" s="186"/>
      <c r="J112" s="187"/>
      <c r="K112" s="89"/>
      <c r="L112" s="9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9"/>
      <c r="Y112" s="9"/>
      <c r="Z112" s="9"/>
      <c r="AA112" s="9"/>
      <c r="AB112" s="9"/>
      <c r="AC112" s="9"/>
      <c r="AD112" s="9"/>
    </row>
    <row r="113" spans="1:30" ht="9.75" customHeight="1">
      <c r="A113" s="82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81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8"/>
      <c r="X113" s="9"/>
      <c r="Y113" s="9"/>
      <c r="Z113" s="9"/>
      <c r="AA113" s="9"/>
      <c r="AB113" s="9"/>
      <c r="AC113" s="9"/>
      <c r="AD113" s="9"/>
    </row>
    <row r="114" spans="1:30" ht="9.75" customHeight="1">
      <c r="A114" s="6"/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27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8"/>
      <c r="X114" s="9"/>
      <c r="Y114" s="9"/>
      <c r="Z114" s="9"/>
      <c r="AA114" s="9"/>
      <c r="AB114" s="9"/>
      <c r="AC114" s="9"/>
      <c r="AD114" s="9"/>
    </row>
    <row r="115" spans="1:30" ht="9.75" customHeight="1">
      <c r="A115" s="6"/>
      <c r="B115" s="97"/>
      <c r="C115" s="98"/>
      <c r="D115" s="98"/>
      <c r="E115" s="98"/>
      <c r="F115" s="98"/>
      <c r="G115" s="98"/>
      <c r="H115" s="98"/>
      <c r="I115" s="98"/>
      <c r="J115" s="98"/>
      <c r="K115" s="98"/>
      <c r="L115" s="24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</row>
    <row r="116" spans="1:30" ht="9.75" customHeight="1">
      <c r="A116" s="82"/>
      <c r="B116" s="83"/>
      <c r="C116" s="91"/>
      <c r="D116" s="92"/>
      <c r="E116" s="92"/>
      <c r="F116" s="92"/>
      <c r="G116" s="92"/>
      <c r="H116" s="92"/>
      <c r="I116" s="92"/>
      <c r="J116" s="92"/>
      <c r="K116" s="45"/>
      <c r="L116" s="6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</row>
    <row r="117" spans="1:30" ht="44.25" customHeight="1">
      <c r="A117" s="82"/>
      <c r="B117" s="83"/>
      <c r="C117" s="246" t="s">
        <v>38</v>
      </c>
      <c r="D117" s="186"/>
      <c r="E117" s="186"/>
      <c r="F117" s="186"/>
      <c r="G117" s="186"/>
      <c r="H117" s="186"/>
      <c r="I117" s="186"/>
      <c r="J117" s="187"/>
      <c r="K117" s="99"/>
      <c r="L117" s="10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9"/>
      <c r="X117" s="9"/>
      <c r="Y117" s="9"/>
      <c r="Z117" s="9"/>
      <c r="AA117" s="9"/>
      <c r="AB117" s="9"/>
      <c r="AC117" s="9"/>
      <c r="AD117" s="9"/>
    </row>
    <row r="118" spans="1:30" ht="55.5" customHeight="1">
      <c r="A118" s="82"/>
      <c r="B118" s="83"/>
      <c r="C118" s="35" t="s">
        <v>39</v>
      </c>
      <c r="D118" s="223" t="s">
        <v>40</v>
      </c>
      <c r="E118" s="186"/>
      <c r="F118" s="186"/>
      <c r="G118" s="187"/>
      <c r="H118" s="35" t="s">
        <v>41</v>
      </c>
      <c r="I118" s="222" t="s">
        <v>42</v>
      </c>
      <c r="J118" s="187"/>
      <c r="K118" s="36"/>
      <c r="L118" s="36"/>
      <c r="M118" s="9"/>
      <c r="N118" s="43"/>
      <c r="O118" s="4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</row>
    <row r="119" spans="1:30" ht="30" customHeight="1">
      <c r="A119" s="82"/>
      <c r="B119" s="83"/>
      <c r="C119" s="100" t="s">
        <v>43</v>
      </c>
      <c r="D119" s="193" t="s">
        <v>44</v>
      </c>
      <c r="E119" s="186"/>
      <c r="F119" s="186"/>
      <c r="G119" s="187"/>
      <c r="H119" s="101">
        <f>SUMIF($C$138:$C$187,"_001 - RECURSOS PRÓPRIOS",$J$138:$J$187)</f>
        <v>0</v>
      </c>
      <c r="I119" s="102" t="str">
        <f>IFERROR($H$119*100/$H$126,"0")</f>
        <v>0</v>
      </c>
      <c r="J119" s="103" t="s">
        <v>45</v>
      </c>
      <c r="K119" s="6"/>
      <c r="L119" s="6"/>
      <c r="M119" s="9"/>
      <c r="N119" s="70"/>
      <c r="O119" s="70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</row>
    <row r="120" spans="1:30" ht="30" customHeight="1">
      <c r="A120" s="82"/>
      <c r="B120" s="83"/>
      <c r="C120" s="100" t="s">
        <v>46</v>
      </c>
      <c r="D120" s="193" t="s">
        <v>47</v>
      </c>
      <c r="E120" s="186"/>
      <c r="F120" s="186"/>
      <c r="G120" s="187"/>
      <c r="H120" s="101">
        <f>SUMIF($C$138:$C$187,"_002 - PATROCÍNIOS OU DOAÇÕES SEM INCENTIVO FISCAL",$J$138:$J$187)</f>
        <v>0</v>
      </c>
      <c r="I120" s="104" t="str">
        <f>IFERROR($H$120*100/$H$126,"0")</f>
        <v>0</v>
      </c>
      <c r="J120" s="105" t="s">
        <v>45</v>
      </c>
      <c r="K120" s="6"/>
      <c r="L120" s="6"/>
      <c r="M120" s="9"/>
      <c r="N120" s="70"/>
      <c r="O120" s="70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</row>
    <row r="121" spans="1:30" ht="30" customHeight="1">
      <c r="A121" s="82"/>
      <c r="B121" s="83"/>
      <c r="C121" s="100" t="s">
        <v>48</v>
      </c>
      <c r="D121" s="193" t="s">
        <v>49</v>
      </c>
      <c r="E121" s="186"/>
      <c r="F121" s="186"/>
      <c r="G121" s="187"/>
      <c r="H121" s="101">
        <f>SUMIF($C$138:$C$187,"_003 - INCENTIVO DA UNIÃO",$J$138:$J$187)</f>
        <v>0</v>
      </c>
      <c r="I121" s="104" t="str">
        <f>IFERROR($H$121*100/$H$126,"0")</f>
        <v>0</v>
      </c>
      <c r="J121" s="105" t="s">
        <v>45</v>
      </c>
      <c r="K121" s="6"/>
      <c r="L121" s="6"/>
      <c r="M121" s="9"/>
      <c r="N121" s="70"/>
      <c r="O121" s="70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</row>
    <row r="122" spans="1:30" ht="30" customHeight="1">
      <c r="A122" s="82"/>
      <c r="B122" s="83"/>
      <c r="C122" s="100" t="s">
        <v>50</v>
      </c>
      <c r="D122" s="193" t="s">
        <v>51</v>
      </c>
      <c r="E122" s="186"/>
      <c r="F122" s="186"/>
      <c r="G122" s="187"/>
      <c r="H122" s="101">
        <f>SUMIF($C$138:$C$187,"_004 - INCENTIVOS DE OUTROS ESTADOS",$J$138:$J$187)</f>
        <v>0</v>
      </c>
      <c r="I122" s="104" t="str">
        <f>IFERROR($H$122*100/$H$126,"0")</f>
        <v>0</v>
      </c>
      <c r="J122" s="105" t="s">
        <v>45</v>
      </c>
      <c r="K122" s="6"/>
      <c r="L122" s="6"/>
      <c r="M122" s="9"/>
      <c r="N122" s="70"/>
      <c r="O122" s="70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</row>
    <row r="123" spans="1:30" ht="30" customHeight="1">
      <c r="A123" s="82"/>
      <c r="B123" s="83"/>
      <c r="C123" s="100" t="s">
        <v>52</v>
      </c>
      <c r="D123" s="193" t="s">
        <v>53</v>
      </c>
      <c r="E123" s="186"/>
      <c r="F123" s="186"/>
      <c r="G123" s="187"/>
      <c r="H123" s="101">
        <f>SUMIF($C$138:$C$187,"_005 - INCENTIVOS DE PREFEITURAS",$J$138:$J$187)</f>
        <v>0</v>
      </c>
      <c r="I123" s="104" t="str">
        <f>IFERROR($H$123*100/$H$126,"0")</f>
        <v>0</v>
      </c>
      <c r="J123" s="105" t="s">
        <v>45</v>
      </c>
      <c r="K123" s="6"/>
      <c r="L123" s="6"/>
      <c r="M123" s="9"/>
      <c r="N123" s="70"/>
      <c r="O123" s="70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</row>
    <row r="124" spans="1:30" ht="48" customHeight="1">
      <c r="A124" s="82"/>
      <c r="B124" s="83"/>
      <c r="C124" s="106" t="s">
        <v>54</v>
      </c>
      <c r="D124" s="257" t="s">
        <v>55</v>
      </c>
      <c r="E124" s="186"/>
      <c r="F124" s="186"/>
      <c r="G124" s="187"/>
      <c r="H124" s="107">
        <f>SUMIF($C$138:$C$187,"_006 - PLEITEADO AO FUNCULTURA",$J$138:$J$187)</f>
        <v>0</v>
      </c>
      <c r="I124" s="108" t="str">
        <f>IFERROR($H$124*100/$H$126,"0")</f>
        <v>0</v>
      </c>
      <c r="J124" s="105" t="s">
        <v>45</v>
      </c>
      <c r="K124" s="6"/>
      <c r="L124" s="6"/>
      <c r="M124" s="9"/>
      <c r="N124" s="109"/>
      <c r="O124" s="10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</row>
    <row r="125" spans="1:30" ht="27.75" customHeight="1">
      <c r="A125" s="82"/>
      <c r="B125" s="83"/>
      <c r="C125" s="100" t="s">
        <v>56</v>
      </c>
      <c r="D125" s="193" t="s">
        <v>57</v>
      </c>
      <c r="E125" s="186"/>
      <c r="F125" s="186"/>
      <c r="G125" s="187"/>
      <c r="H125" s="101">
        <f>SUMIF($C$138:$C$187,"_007 - OUTRAS FONTES",$J$138:$J$187)</f>
        <v>0</v>
      </c>
      <c r="I125" s="104" t="str">
        <f>IFERROR($H$125*100/$H$126,"0")</f>
        <v>0</v>
      </c>
      <c r="J125" s="105" t="s">
        <v>45</v>
      </c>
      <c r="K125" s="24"/>
      <c r="L125" s="6"/>
      <c r="M125" s="9"/>
      <c r="N125" s="70"/>
      <c r="O125" s="70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</row>
    <row r="126" spans="1:30" ht="26.25" customHeight="1">
      <c r="A126" s="82"/>
      <c r="B126" s="83"/>
      <c r="C126" s="110"/>
      <c r="D126" s="111"/>
      <c r="E126" s="258" t="s">
        <v>58</v>
      </c>
      <c r="F126" s="186"/>
      <c r="G126" s="112"/>
      <c r="H126" s="113">
        <f>SUM($H$119:$H$125)</f>
        <v>0</v>
      </c>
      <c r="I126" s="259"/>
      <c r="J126" s="200"/>
      <c r="K126" s="114"/>
      <c r="L126" s="37"/>
      <c r="M126" s="9"/>
      <c r="N126" s="115"/>
      <c r="O126" s="115"/>
      <c r="P126" s="18"/>
      <c r="Q126" s="18"/>
      <c r="R126" s="1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</row>
    <row r="127" spans="1:30" ht="12.75" customHeight="1">
      <c r="A127" s="82"/>
      <c r="B127" s="83"/>
      <c r="C127" s="116"/>
      <c r="D127" s="6"/>
      <c r="E127" s="37"/>
      <c r="F127" s="117"/>
      <c r="G127" s="118"/>
      <c r="H127" s="119"/>
      <c r="I127" s="119"/>
      <c r="J127" s="119"/>
      <c r="K127" s="37"/>
      <c r="L127" s="37"/>
      <c r="M127" s="9"/>
      <c r="N127" s="115"/>
      <c r="O127" s="115"/>
      <c r="P127" s="18"/>
      <c r="Q127" s="18"/>
      <c r="R127" s="18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</row>
    <row r="128" spans="1:30" ht="33.75" customHeight="1">
      <c r="A128" s="82"/>
      <c r="B128" s="83"/>
      <c r="C128" s="116"/>
      <c r="D128" s="120"/>
      <c r="E128" s="121"/>
      <c r="F128" s="260" t="s">
        <v>59</v>
      </c>
      <c r="G128" s="187"/>
      <c r="H128" s="6"/>
      <c r="I128" s="6"/>
      <c r="J128" s="37"/>
      <c r="K128" s="37"/>
      <c r="L128" s="37"/>
      <c r="M128" s="9"/>
      <c r="N128" s="115"/>
      <c r="O128" s="115"/>
      <c r="P128" s="18"/>
      <c r="Q128" s="18"/>
      <c r="R128" s="18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</row>
    <row r="129" spans="1:30" ht="33.75" customHeight="1">
      <c r="A129" s="82"/>
      <c r="B129" s="83"/>
      <c r="C129" s="116"/>
      <c r="D129" s="120"/>
      <c r="E129" s="121"/>
      <c r="F129" s="261"/>
      <c r="G129" s="187"/>
      <c r="H129" s="6"/>
      <c r="I129" s="6"/>
      <c r="J129" s="37"/>
      <c r="K129" s="37"/>
      <c r="L129" s="37"/>
      <c r="M129" s="9"/>
      <c r="N129" s="115"/>
      <c r="O129" s="115"/>
      <c r="P129" s="18"/>
      <c r="Q129" s="18"/>
      <c r="R129" s="18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1:30" ht="9.75" customHeight="1">
      <c r="A130" s="82"/>
      <c r="B130" s="83"/>
      <c r="C130" s="84"/>
      <c r="D130" s="85"/>
      <c r="E130" s="85"/>
      <c r="F130" s="85"/>
      <c r="G130" s="85"/>
      <c r="H130" s="85"/>
      <c r="I130" s="85"/>
      <c r="J130" s="85"/>
      <c r="K130" s="6"/>
      <c r="L130" s="6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1:30" ht="147" customHeight="1">
      <c r="A131" s="82"/>
      <c r="B131" s="83"/>
      <c r="C131" s="189" t="s">
        <v>60</v>
      </c>
      <c r="D131" s="186"/>
      <c r="E131" s="186"/>
      <c r="F131" s="186"/>
      <c r="G131" s="186"/>
      <c r="H131" s="186"/>
      <c r="I131" s="186"/>
      <c r="J131" s="187"/>
      <c r="K131" s="81"/>
      <c r="L131" s="27"/>
      <c r="M131" s="28"/>
      <c r="N131" s="28"/>
      <c r="O131" s="28"/>
      <c r="P131" s="28"/>
      <c r="Q131" s="28"/>
      <c r="R131" s="28"/>
      <c r="S131" s="28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1:30" ht="9.75" customHeight="1">
      <c r="A132" s="82"/>
      <c r="B132" s="83"/>
      <c r="C132" s="122"/>
      <c r="D132" s="123"/>
      <c r="E132" s="123"/>
      <c r="F132" s="123"/>
      <c r="G132" s="123"/>
      <c r="H132" s="123"/>
      <c r="I132" s="123"/>
      <c r="J132" s="45"/>
      <c r="K132" s="6"/>
      <c r="L132" s="6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1:30" ht="9.75" customHeight="1">
      <c r="A133" s="6"/>
      <c r="B133" s="95"/>
      <c r="C133" s="14"/>
      <c r="D133" s="14"/>
      <c r="E133" s="14"/>
      <c r="F133" s="14"/>
      <c r="G133" s="14"/>
      <c r="H133" s="14"/>
      <c r="I133" s="14"/>
      <c r="J133" s="14"/>
      <c r="K133" s="14"/>
      <c r="L133" s="6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1:30" ht="9.75" customHeight="1">
      <c r="A134" s="6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6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</row>
    <row r="135" spans="1:30" ht="9.75" customHeight="1">
      <c r="A135" s="6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6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</row>
    <row r="136" spans="1:30" ht="46.5" customHeight="1">
      <c r="A136" s="6"/>
      <c r="B136" s="262" t="s">
        <v>61</v>
      </c>
      <c r="C136" s="213"/>
      <c r="D136" s="213"/>
      <c r="E136" s="213"/>
      <c r="F136" s="213"/>
      <c r="G136" s="213"/>
      <c r="H136" s="213"/>
      <c r="I136" s="213"/>
      <c r="J136" s="213"/>
      <c r="K136" s="213"/>
      <c r="L136" s="7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9"/>
      <c r="Z136" s="9"/>
      <c r="AA136" s="9"/>
      <c r="AB136" s="9"/>
      <c r="AC136" s="9"/>
      <c r="AD136" s="9"/>
    </row>
    <row r="137" spans="1:30" ht="120.75" customHeight="1">
      <c r="A137" s="6"/>
      <c r="B137" s="124" t="s">
        <v>62</v>
      </c>
      <c r="C137" s="35" t="s">
        <v>63</v>
      </c>
      <c r="D137" s="35" t="s">
        <v>64</v>
      </c>
      <c r="E137" s="222" t="s">
        <v>65</v>
      </c>
      <c r="F137" s="187"/>
      <c r="G137" s="35" t="s">
        <v>66</v>
      </c>
      <c r="H137" s="35" t="s">
        <v>67</v>
      </c>
      <c r="I137" s="35" t="s">
        <v>68</v>
      </c>
      <c r="J137" s="35" t="s">
        <v>69</v>
      </c>
      <c r="K137" s="35" t="s">
        <v>70</v>
      </c>
      <c r="L137" s="79"/>
      <c r="M137" s="21"/>
      <c r="N137" s="21"/>
      <c r="O137" s="21"/>
      <c r="P137" s="9"/>
      <c r="Q137" s="21"/>
      <c r="R137" s="9"/>
      <c r="S137" s="21"/>
      <c r="T137" s="9"/>
      <c r="U137" s="21"/>
      <c r="V137" s="9"/>
      <c r="W137" s="21"/>
      <c r="X137" s="21"/>
      <c r="Y137" s="9"/>
      <c r="Z137" s="9"/>
      <c r="AA137" s="9"/>
      <c r="AB137" s="9"/>
      <c r="AC137" s="9"/>
      <c r="AD137" s="9"/>
    </row>
    <row r="138" spans="1:30" ht="50.1" customHeight="1">
      <c r="A138" s="6"/>
      <c r="B138" s="35">
        <v>1</v>
      </c>
      <c r="C138" s="41"/>
      <c r="D138" s="41"/>
      <c r="E138" s="188"/>
      <c r="F138" s="264"/>
      <c r="G138" s="41"/>
      <c r="H138" s="125">
        <v>0</v>
      </c>
      <c r="I138" s="126">
        <v>0</v>
      </c>
      <c r="J138" s="127">
        <f t="shared" ref="J138:J187" si="0">$H$138*$I$138</f>
        <v>0</v>
      </c>
      <c r="K138" s="39"/>
      <c r="L138" s="7"/>
      <c r="M138" s="8"/>
      <c r="N138" s="8"/>
      <c r="O138" s="8"/>
      <c r="P138" s="9"/>
      <c r="Q138" s="8"/>
      <c r="R138" s="9"/>
      <c r="S138" s="8"/>
      <c r="T138" s="9"/>
      <c r="U138" s="128"/>
      <c r="V138" s="9"/>
      <c r="W138" s="128"/>
      <c r="X138" s="128"/>
      <c r="Y138" s="9"/>
      <c r="Z138" s="9"/>
      <c r="AA138" s="9"/>
      <c r="AB138" s="9"/>
      <c r="AC138" s="9"/>
      <c r="AD138" s="9"/>
    </row>
    <row r="139" spans="1:30" ht="50.1" customHeight="1">
      <c r="A139" s="6"/>
      <c r="B139" s="35">
        <v>2</v>
      </c>
      <c r="C139" s="41"/>
      <c r="D139" s="41"/>
      <c r="E139" s="188"/>
      <c r="F139" s="264"/>
      <c r="G139" s="41"/>
      <c r="H139" s="125">
        <v>0</v>
      </c>
      <c r="I139" s="126">
        <v>0</v>
      </c>
      <c r="J139" s="127">
        <f t="shared" si="0"/>
        <v>0</v>
      </c>
      <c r="K139" s="39"/>
      <c r="L139" s="7"/>
      <c r="M139" s="8"/>
      <c r="N139" s="8"/>
      <c r="O139" s="8"/>
      <c r="P139" s="9"/>
      <c r="Q139" s="8"/>
      <c r="R139" s="9"/>
      <c r="S139" s="8"/>
      <c r="T139" s="9"/>
      <c r="U139" s="128"/>
      <c r="V139" s="9"/>
      <c r="W139" s="128"/>
      <c r="X139" s="128"/>
      <c r="Y139" s="9"/>
      <c r="Z139" s="9"/>
      <c r="AA139" s="9"/>
      <c r="AB139" s="9"/>
      <c r="AC139" s="9"/>
      <c r="AD139" s="9"/>
    </row>
    <row r="140" spans="1:30" ht="50.1" customHeight="1">
      <c r="A140" s="6"/>
      <c r="B140" s="35">
        <v>3</v>
      </c>
      <c r="C140" s="41"/>
      <c r="D140" s="41"/>
      <c r="E140" s="188"/>
      <c r="F140" s="264"/>
      <c r="G140" s="41"/>
      <c r="H140" s="125">
        <v>0</v>
      </c>
      <c r="I140" s="126">
        <v>0</v>
      </c>
      <c r="J140" s="127">
        <f t="shared" si="0"/>
        <v>0</v>
      </c>
      <c r="K140" s="39"/>
      <c r="L140" s="7"/>
      <c r="M140" s="8"/>
      <c r="N140" s="8"/>
      <c r="O140" s="8"/>
      <c r="P140" s="9"/>
      <c r="Q140" s="8"/>
      <c r="R140" s="9"/>
      <c r="S140" s="8"/>
      <c r="T140" s="9"/>
      <c r="U140" s="128"/>
      <c r="V140" s="9"/>
      <c r="W140" s="128"/>
      <c r="X140" s="128"/>
      <c r="Y140" s="9"/>
      <c r="Z140" s="9"/>
      <c r="AA140" s="9"/>
      <c r="AB140" s="9"/>
      <c r="AC140" s="9"/>
      <c r="AD140" s="9"/>
    </row>
    <row r="141" spans="1:30" ht="50.1" customHeight="1">
      <c r="A141" s="6"/>
      <c r="B141" s="35">
        <v>4</v>
      </c>
      <c r="C141" s="41"/>
      <c r="D141" s="41"/>
      <c r="E141" s="188"/>
      <c r="F141" s="264"/>
      <c r="G141" s="41"/>
      <c r="H141" s="125">
        <v>0</v>
      </c>
      <c r="I141" s="126">
        <v>0</v>
      </c>
      <c r="J141" s="127">
        <f t="shared" si="0"/>
        <v>0</v>
      </c>
      <c r="K141" s="39"/>
      <c r="L141" s="7"/>
      <c r="M141" s="8"/>
      <c r="N141" s="8"/>
      <c r="O141" s="8"/>
      <c r="P141" s="9"/>
      <c r="Q141" s="8"/>
      <c r="R141" s="9"/>
      <c r="S141" s="8"/>
      <c r="T141" s="9"/>
      <c r="U141" s="128"/>
      <c r="V141" s="9"/>
      <c r="W141" s="128"/>
      <c r="X141" s="128"/>
      <c r="Y141" s="9"/>
      <c r="Z141" s="9"/>
      <c r="AA141" s="9"/>
      <c r="AB141" s="9"/>
      <c r="AC141" s="9"/>
      <c r="AD141" s="9"/>
    </row>
    <row r="142" spans="1:30" ht="50.1" customHeight="1">
      <c r="A142" s="6"/>
      <c r="B142" s="35">
        <v>5</v>
      </c>
      <c r="C142" s="41"/>
      <c r="D142" s="41"/>
      <c r="E142" s="188"/>
      <c r="F142" s="264"/>
      <c r="G142" s="41"/>
      <c r="H142" s="125">
        <v>0</v>
      </c>
      <c r="I142" s="126">
        <v>0</v>
      </c>
      <c r="J142" s="127">
        <f t="shared" si="0"/>
        <v>0</v>
      </c>
      <c r="K142" s="39"/>
      <c r="L142" s="7"/>
      <c r="M142" s="8"/>
      <c r="N142" s="8"/>
      <c r="O142" s="8"/>
      <c r="P142" s="9"/>
      <c r="Q142" s="8"/>
      <c r="R142" s="9"/>
      <c r="S142" s="8"/>
      <c r="T142" s="9"/>
      <c r="U142" s="128"/>
      <c r="V142" s="9"/>
      <c r="W142" s="128"/>
      <c r="X142" s="128"/>
      <c r="Y142" s="9"/>
      <c r="Z142" s="9"/>
      <c r="AA142" s="9"/>
      <c r="AB142" s="9"/>
      <c r="AC142" s="9"/>
      <c r="AD142" s="9"/>
    </row>
    <row r="143" spans="1:30" ht="50.1" customHeight="1">
      <c r="A143" s="6"/>
      <c r="B143" s="35">
        <v>6</v>
      </c>
      <c r="C143" s="41"/>
      <c r="D143" s="41"/>
      <c r="E143" s="188"/>
      <c r="F143" s="264"/>
      <c r="G143" s="41"/>
      <c r="H143" s="125">
        <v>0</v>
      </c>
      <c r="I143" s="126">
        <v>0</v>
      </c>
      <c r="J143" s="127">
        <f t="shared" si="0"/>
        <v>0</v>
      </c>
      <c r="K143" s="39"/>
      <c r="L143" s="7"/>
      <c r="M143" s="8"/>
      <c r="N143" s="8"/>
      <c r="O143" s="8"/>
      <c r="P143" s="9"/>
      <c r="Q143" s="8"/>
      <c r="R143" s="9"/>
      <c r="S143" s="8"/>
      <c r="T143" s="9"/>
      <c r="U143" s="128"/>
      <c r="V143" s="9"/>
      <c r="W143" s="128"/>
      <c r="X143" s="128"/>
      <c r="Y143" s="9"/>
      <c r="Z143" s="9"/>
      <c r="AA143" s="9"/>
      <c r="AB143" s="9"/>
      <c r="AC143" s="9"/>
      <c r="AD143" s="9"/>
    </row>
    <row r="144" spans="1:30" ht="50.1" customHeight="1">
      <c r="A144" s="6"/>
      <c r="B144" s="35">
        <v>7</v>
      </c>
      <c r="C144" s="41"/>
      <c r="D144" s="41"/>
      <c r="E144" s="188"/>
      <c r="F144" s="264"/>
      <c r="G144" s="41"/>
      <c r="H144" s="125">
        <v>0</v>
      </c>
      <c r="I144" s="126">
        <v>0</v>
      </c>
      <c r="J144" s="127">
        <f t="shared" si="0"/>
        <v>0</v>
      </c>
      <c r="K144" s="39"/>
      <c r="L144" s="7"/>
      <c r="M144" s="8"/>
      <c r="N144" s="8"/>
      <c r="O144" s="8"/>
      <c r="P144" s="9"/>
      <c r="Q144" s="8"/>
      <c r="R144" s="9"/>
      <c r="S144" s="8"/>
      <c r="T144" s="9"/>
      <c r="U144" s="128"/>
      <c r="V144" s="9"/>
      <c r="W144" s="128"/>
      <c r="X144" s="128"/>
      <c r="Y144" s="9"/>
      <c r="Z144" s="9"/>
      <c r="AA144" s="9"/>
      <c r="AB144" s="9"/>
      <c r="AC144" s="9"/>
      <c r="AD144" s="9"/>
    </row>
    <row r="145" spans="1:30" ht="50.1" customHeight="1">
      <c r="A145" s="6"/>
      <c r="B145" s="35">
        <v>8</v>
      </c>
      <c r="C145" s="41"/>
      <c r="D145" s="41"/>
      <c r="E145" s="188"/>
      <c r="F145" s="264"/>
      <c r="G145" s="41"/>
      <c r="H145" s="125">
        <v>0</v>
      </c>
      <c r="I145" s="126">
        <v>0</v>
      </c>
      <c r="J145" s="127">
        <f t="shared" si="0"/>
        <v>0</v>
      </c>
      <c r="K145" s="39"/>
      <c r="L145" s="7"/>
      <c r="M145" s="8"/>
      <c r="N145" s="8"/>
      <c r="O145" s="8"/>
      <c r="P145" s="9"/>
      <c r="Q145" s="8"/>
      <c r="R145" s="9"/>
      <c r="S145" s="8"/>
      <c r="T145" s="9"/>
      <c r="U145" s="128"/>
      <c r="V145" s="9"/>
      <c r="W145" s="128"/>
      <c r="X145" s="128"/>
      <c r="Y145" s="9"/>
      <c r="Z145" s="9"/>
      <c r="AA145" s="9"/>
      <c r="AB145" s="9"/>
      <c r="AC145" s="9"/>
      <c r="AD145" s="9"/>
    </row>
    <row r="146" spans="1:30" ht="50.1" customHeight="1">
      <c r="A146" s="6"/>
      <c r="B146" s="35">
        <v>9</v>
      </c>
      <c r="C146" s="41"/>
      <c r="D146" s="41"/>
      <c r="E146" s="188"/>
      <c r="F146" s="264"/>
      <c r="G146" s="41"/>
      <c r="H146" s="125">
        <v>0</v>
      </c>
      <c r="I146" s="126">
        <v>0</v>
      </c>
      <c r="J146" s="127">
        <f t="shared" si="0"/>
        <v>0</v>
      </c>
      <c r="K146" s="39"/>
      <c r="L146" s="7"/>
      <c r="M146" s="8"/>
      <c r="N146" s="8"/>
      <c r="O146" s="8"/>
      <c r="P146" s="9"/>
      <c r="Q146" s="8"/>
      <c r="R146" s="9"/>
      <c r="S146" s="8"/>
      <c r="T146" s="9"/>
      <c r="U146" s="128"/>
      <c r="V146" s="9"/>
      <c r="W146" s="128"/>
      <c r="X146" s="128"/>
      <c r="Y146" s="9"/>
      <c r="Z146" s="9"/>
      <c r="AA146" s="9"/>
      <c r="AB146" s="9"/>
      <c r="AC146" s="9"/>
      <c r="AD146" s="9"/>
    </row>
    <row r="147" spans="1:30" ht="50.1" customHeight="1">
      <c r="A147" s="6"/>
      <c r="B147" s="35">
        <v>10</v>
      </c>
      <c r="C147" s="41"/>
      <c r="D147" s="41"/>
      <c r="E147" s="188"/>
      <c r="F147" s="264"/>
      <c r="G147" s="41"/>
      <c r="H147" s="125">
        <v>0</v>
      </c>
      <c r="I147" s="126">
        <v>0</v>
      </c>
      <c r="J147" s="127">
        <f t="shared" si="0"/>
        <v>0</v>
      </c>
      <c r="K147" s="39"/>
      <c r="L147" s="7"/>
      <c r="M147" s="8"/>
      <c r="N147" s="8"/>
      <c r="O147" s="8"/>
      <c r="P147" s="9"/>
      <c r="Q147" s="8"/>
      <c r="R147" s="9"/>
      <c r="S147" s="8"/>
      <c r="T147" s="9"/>
      <c r="U147" s="128"/>
      <c r="V147" s="9"/>
      <c r="W147" s="128"/>
      <c r="X147" s="128"/>
      <c r="Y147" s="9"/>
      <c r="Z147" s="9"/>
      <c r="AA147" s="9"/>
      <c r="AB147" s="9"/>
      <c r="AC147" s="9"/>
      <c r="AD147" s="9"/>
    </row>
    <row r="148" spans="1:30" ht="50.1" customHeight="1">
      <c r="A148" s="6"/>
      <c r="B148" s="35">
        <v>11</v>
      </c>
      <c r="C148" s="41"/>
      <c r="D148" s="41"/>
      <c r="E148" s="188"/>
      <c r="F148" s="264"/>
      <c r="G148" s="41"/>
      <c r="H148" s="125">
        <v>0</v>
      </c>
      <c r="I148" s="126">
        <v>0</v>
      </c>
      <c r="J148" s="127">
        <f t="shared" si="0"/>
        <v>0</v>
      </c>
      <c r="K148" s="39"/>
      <c r="L148" s="7"/>
      <c r="M148" s="8"/>
      <c r="N148" s="8"/>
      <c r="O148" s="8"/>
      <c r="P148" s="9"/>
      <c r="Q148" s="8"/>
      <c r="R148" s="9"/>
      <c r="S148" s="8"/>
      <c r="T148" s="9"/>
      <c r="U148" s="128"/>
      <c r="V148" s="9"/>
      <c r="W148" s="128"/>
      <c r="X148" s="128"/>
      <c r="Y148" s="9"/>
      <c r="Z148" s="9"/>
      <c r="AA148" s="9"/>
      <c r="AB148" s="9"/>
      <c r="AC148" s="9"/>
      <c r="AD148" s="9"/>
    </row>
    <row r="149" spans="1:30" ht="50.1" customHeight="1">
      <c r="A149" s="6"/>
      <c r="B149" s="35">
        <v>12</v>
      </c>
      <c r="C149" s="41"/>
      <c r="D149" s="41"/>
      <c r="E149" s="188"/>
      <c r="F149" s="264"/>
      <c r="G149" s="41"/>
      <c r="H149" s="125">
        <v>0</v>
      </c>
      <c r="I149" s="126">
        <v>0</v>
      </c>
      <c r="J149" s="127">
        <f t="shared" si="0"/>
        <v>0</v>
      </c>
      <c r="K149" s="39"/>
      <c r="L149" s="7"/>
      <c r="M149" s="8"/>
      <c r="N149" s="8"/>
      <c r="O149" s="8"/>
      <c r="P149" s="9"/>
      <c r="Q149" s="8"/>
      <c r="R149" s="9"/>
      <c r="S149" s="8"/>
      <c r="T149" s="9"/>
      <c r="U149" s="128"/>
      <c r="V149" s="9"/>
      <c r="W149" s="128"/>
      <c r="X149" s="128"/>
      <c r="Y149" s="9"/>
      <c r="Z149" s="9"/>
      <c r="AA149" s="9"/>
      <c r="AB149" s="9"/>
      <c r="AC149" s="9"/>
      <c r="AD149" s="9"/>
    </row>
    <row r="150" spans="1:30" ht="50.1" customHeight="1">
      <c r="A150" s="6"/>
      <c r="B150" s="35">
        <v>13</v>
      </c>
      <c r="C150" s="41"/>
      <c r="D150" s="41"/>
      <c r="E150" s="188"/>
      <c r="F150" s="264"/>
      <c r="G150" s="41"/>
      <c r="H150" s="125">
        <v>0</v>
      </c>
      <c r="I150" s="126">
        <v>0</v>
      </c>
      <c r="J150" s="127">
        <f t="shared" si="0"/>
        <v>0</v>
      </c>
      <c r="K150" s="39"/>
      <c r="L150" s="7"/>
      <c r="M150" s="8"/>
      <c r="N150" s="8"/>
      <c r="O150" s="8"/>
      <c r="P150" s="9"/>
      <c r="Q150" s="8"/>
      <c r="R150" s="9"/>
      <c r="S150" s="8"/>
      <c r="T150" s="9"/>
      <c r="U150" s="128"/>
      <c r="V150" s="9"/>
      <c r="W150" s="128"/>
      <c r="X150" s="128"/>
      <c r="Y150" s="9"/>
      <c r="Z150" s="9"/>
      <c r="AA150" s="9"/>
      <c r="AB150" s="9"/>
      <c r="AC150" s="9"/>
      <c r="AD150" s="9"/>
    </row>
    <row r="151" spans="1:30" ht="50.1" customHeight="1">
      <c r="A151" s="6"/>
      <c r="B151" s="35">
        <v>14</v>
      </c>
      <c r="C151" s="41"/>
      <c r="D151" s="41"/>
      <c r="E151" s="188"/>
      <c r="F151" s="264"/>
      <c r="G151" s="41"/>
      <c r="H151" s="125">
        <v>0</v>
      </c>
      <c r="I151" s="126">
        <v>0</v>
      </c>
      <c r="J151" s="127">
        <f t="shared" si="0"/>
        <v>0</v>
      </c>
      <c r="K151" s="39"/>
      <c r="L151" s="7"/>
      <c r="M151" s="8"/>
      <c r="N151" s="8"/>
      <c r="O151" s="8"/>
      <c r="P151" s="9"/>
      <c r="Q151" s="8"/>
      <c r="R151" s="9"/>
      <c r="S151" s="8"/>
      <c r="T151" s="9"/>
      <c r="U151" s="128"/>
      <c r="V151" s="9"/>
      <c r="W151" s="128"/>
      <c r="X151" s="128"/>
      <c r="Y151" s="9"/>
      <c r="Z151" s="9"/>
      <c r="AA151" s="9"/>
      <c r="AB151" s="9"/>
      <c r="AC151" s="9"/>
      <c r="AD151" s="9"/>
    </row>
    <row r="152" spans="1:30" ht="50.1" customHeight="1">
      <c r="A152" s="6"/>
      <c r="B152" s="35">
        <v>15</v>
      </c>
      <c r="C152" s="41"/>
      <c r="D152" s="41"/>
      <c r="E152" s="188"/>
      <c r="F152" s="264"/>
      <c r="G152" s="41"/>
      <c r="H152" s="125">
        <v>0</v>
      </c>
      <c r="I152" s="126">
        <v>0</v>
      </c>
      <c r="J152" s="127">
        <f t="shared" si="0"/>
        <v>0</v>
      </c>
      <c r="K152" s="39"/>
      <c r="L152" s="7"/>
      <c r="M152" s="8"/>
      <c r="N152" s="8"/>
      <c r="O152" s="8"/>
      <c r="P152" s="9"/>
      <c r="Q152" s="8"/>
      <c r="R152" s="9"/>
      <c r="S152" s="8"/>
      <c r="T152" s="9"/>
      <c r="U152" s="128"/>
      <c r="V152" s="9"/>
      <c r="W152" s="128"/>
      <c r="X152" s="128"/>
      <c r="Y152" s="9"/>
      <c r="Z152" s="9"/>
      <c r="AA152" s="9"/>
      <c r="AB152" s="9"/>
      <c r="AC152" s="9"/>
      <c r="AD152" s="9"/>
    </row>
    <row r="153" spans="1:30" ht="50.1" customHeight="1">
      <c r="A153" s="6"/>
      <c r="B153" s="35">
        <v>16</v>
      </c>
      <c r="C153" s="41"/>
      <c r="D153" s="41"/>
      <c r="E153" s="188"/>
      <c r="F153" s="264"/>
      <c r="G153" s="41"/>
      <c r="H153" s="125">
        <v>0</v>
      </c>
      <c r="I153" s="126">
        <v>0</v>
      </c>
      <c r="J153" s="127">
        <f t="shared" si="0"/>
        <v>0</v>
      </c>
      <c r="K153" s="39"/>
      <c r="L153" s="7"/>
      <c r="M153" s="8"/>
      <c r="N153" s="8"/>
      <c r="O153" s="8"/>
      <c r="P153" s="9"/>
      <c r="Q153" s="8"/>
      <c r="R153" s="9"/>
      <c r="S153" s="8"/>
      <c r="T153" s="9"/>
      <c r="U153" s="128"/>
      <c r="V153" s="9"/>
      <c r="W153" s="128"/>
      <c r="X153" s="128"/>
      <c r="Y153" s="9"/>
      <c r="Z153" s="9"/>
      <c r="AA153" s="9"/>
      <c r="AB153" s="9"/>
      <c r="AC153" s="9"/>
      <c r="AD153" s="9"/>
    </row>
    <row r="154" spans="1:30" ht="50.1" customHeight="1">
      <c r="A154" s="6"/>
      <c r="B154" s="35">
        <v>17</v>
      </c>
      <c r="C154" s="41"/>
      <c r="D154" s="41"/>
      <c r="E154" s="188"/>
      <c r="F154" s="264"/>
      <c r="G154" s="41"/>
      <c r="H154" s="125">
        <v>0</v>
      </c>
      <c r="I154" s="126">
        <v>0</v>
      </c>
      <c r="J154" s="127">
        <f t="shared" si="0"/>
        <v>0</v>
      </c>
      <c r="K154" s="39"/>
      <c r="L154" s="7"/>
      <c r="M154" s="8"/>
      <c r="N154" s="8"/>
      <c r="O154" s="8"/>
      <c r="P154" s="9"/>
      <c r="Q154" s="8"/>
      <c r="R154" s="9"/>
      <c r="S154" s="8"/>
      <c r="T154" s="9"/>
      <c r="U154" s="128"/>
      <c r="V154" s="9"/>
      <c r="W154" s="128"/>
      <c r="X154" s="128"/>
      <c r="Y154" s="9"/>
      <c r="Z154" s="9"/>
      <c r="AA154" s="9"/>
      <c r="AB154" s="9"/>
      <c r="AC154" s="9"/>
      <c r="AD154" s="9"/>
    </row>
    <row r="155" spans="1:30" ht="50.1" customHeight="1">
      <c r="A155" s="6"/>
      <c r="B155" s="35">
        <v>18</v>
      </c>
      <c r="C155" s="41"/>
      <c r="D155" s="41"/>
      <c r="E155" s="188"/>
      <c r="F155" s="264"/>
      <c r="G155" s="41"/>
      <c r="H155" s="125">
        <v>0</v>
      </c>
      <c r="I155" s="126">
        <v>0</v>
      </c>
      <c r="J155" s="127">
        <f t="shared" si="0"/>
        <v>0</v>
      </c>
      <c r="K155" s="39"/>
      <c r="L155" s="7"/>
      <c r="M155" s="8"/>
      <c r="N155" s="8"/>
      <c r="O155" s="8"/>
      <c r="P155" s="9"/>
      <c r="Q155" s="8"/>
      <c r="R155" s="9"/>
      <c r="S155" s="8"/>
      <c r="T155" s="9"/>
      <c r="U155" s="128"/>
      <c r="V155" s="9"/>
      <c r="W155" s="128"/>
      <c r="X155" s="128"/>
      <c r="Y155" s="9"/>
      <c r="Z155" s="9"/>
      <c r="AA155" s="9"/>
      <c r="AB155" s="9"/>
      <c r="AC155" s="9"/>
      <c r="AD155" s="9"/>
    </row>
    <row r="156" spans="1:30" ht="50.1" customHeight="1">
      <c r="A156" s="6"/>
      <c r="B156" s="35">
        <v>19</v>
      </c>
      <c r="C156" s="41"/>
      <c r="D156" s="41"/>
      <c r="E156" s="188"/>
      <c r="F156" s="264"/>
      <c r="G156" s="41"/>
      <c r="H156" s="125">
        <v>0</v>
      </c>
      <c r="I156" s="126">
        <v>0</v>
      </c>
      <c r="J156" s="127">
        <f t="shared" si="0"/>
        <v>0</v>
      </c>
      <c r="K156" s="39"/>
      <c r="L156" s="7"/>
      <c r="M156" s="8"/>
      <c r="N156" s="8"/>
      <c r="O156" s="8"/>
      <c r="P156" s="9"/>
      <c r="Q156" s="8"/>
      <c r="R156" s="9"/>
      <c r="S156" s="8"/>
      <c r="T156" s="9"/>
      <c r="U156" s="128"/>
      <c r="V156" s="9"/>
      <c r="W156" s="128"/>
      <c r="X156" s="128"/>
      <c r="Y156" s="9"/>
      <c r="Z156" s="9"/>
      <c r="AA156" s="9"/>
      <c r="AB156" s="9"/>
      <c r="AC156" s="9"/>
      <c r="AD156" s="9"/>
    </row>
    <row r="157" spans="1:30" ht="50.1" customHeight="1">
      <c r="A157" s="6"/>
      <c r="B157" s="35">
        <v>20</v>
      </c>
      <c r="C157" s="41"/>
      <c r="D157" s="41"/>
      <c r="E157" s="188"/>
      <c r="F157" s="264"/>
      <c r="G157" s="41"/>
      <c r="H157" s="125">
        <v>0</v>
      </c>
      <c r="I157" s="126">
        <v>0</v>
      </c>
      <c r="J157" s="127">
        <f t="shared" si="0"/>
        <v>0</v>
      </c>
      <c r="K157" s="39"/>
      <c r="L157" s="7"/>
      <c r="M157" s="8"/>
      <c r="N157" s="8"/>
      <c r="O157" s="8"/>
      <c r="P157" s="9"/>
      <c r="Q157" s="8"/>
      <c r="R157" s="9"/>
      <c r="S157" s="8"/>
      <c r="T157" s="9"/>
      <c r="U157" s="128"/>
      <c r="V157" s="9"/>
      <c r="W157" s="128"/>
      <c r="X157" s="128"/>
      <c r="Y157" s="9"/>
      <c r="Z157" s="9"/>
      <c r="AA157" s="9"/>
      <c r="AB157" s="9"/>
      <c r="AC157" s="9"/>
      <c r="AD157" s="9"/>
    </row>
    <row r="158" spans="1:30" ht="50.1" customHeight="1">
      <c r="A158" s="6"/>
      <c r="B158" s="35">
        <v>21</v>
      </c>
      <c r="C158" s="41"/>
      <c r="D158" s="41"/>
      <c r="E158" s="188"/>
      <c r="F158" s="264"/>
      <c r="G158" s="41"/>
      <c r="H158" s="125">
        <v>0</v>
      </c>
      <c r="I158" s="126">
        <v>0</v>
      </c>
      <c r="J158" s="127">
        <f t="shared" si="0"/>
        <v>0</v>
      </c>
      <c r="K158" s="39"/>
      <c r="L158" s="7"/>
      <c r="M158" s="8"/>
      <c r="N158" s="8"/>
      <c r="O158" s="8"/>
      <c r="P158" s="9"/>
      <c r="Q158" s="8"/>
      <c r="R158" s="9"/>
      <c r="S158" s="8"/>
      <c r="T158" s="9"/>
      <c r="U158" s="128"/>
      <c r="V158" s="9"/>
      <c r="W158" s="128"/>
      <c r="X158" s="128"/>
      <c r="Y158" s="9"/>
      <c r="Z158" s="9"/>
      <c r="AA158" s="9"/>
      <c r="AB158" s="9"/>
      <c r="AC158" s="9"/>
      <c r="AD158" s="9"/>
    </row>
    <row r="159" spans="1:30" ht="50.1" customHeight="1">
      <c r="A159" s="6"/>
      <c r="B159" s="35">
        <v>22</v>
      </c>
      <c r="C159" s="41"/>
      <c r="D159" s="41"/>
      <c r="E159" s="188"/>
      <c r="F159" s="264"/>
      <c r="G159" s="41"/>
      <c r="H159" s="125">
        <v>0</v>
      </c>
      <c r="I159" s="126">
        <v>0</v>
      </c>
      <c r="J159" s="127">
        <f t="shared" si="0"/>
        <v>0</v>
      </c>
      <c r="K159" s="39"/>
      <c r="L159" s="7"/>
      <c r="M159" s="8"/>
      <c r="N159" s="8"/>
      <c r="O159" s="8"/>
      <c r="P159" s="9"/>
      <c r="Q159" s="8"/>
      <c r="R159" s="9"/>
      <c r="S159" s="8"/>
      <c r="T159" s="9"/>
      <c r="U159" s="128"/>
      <c r="V159" s="9"/>
      <c r="W159" s="128"/>
      <c r="X159" s="128"/>
      <c r="Y159" s="9"/>
      <c r="Z159" s="9"/>
      <c r="AA159" s="9"/>
      <c r="AB159" s="9"/>
      <c r="AC159" s="9"/>
      <c r="AD159" s="9"/>
    </row>
    <row r="160" spans="1:30" ht="50.1" customHeight="1">
      <c r="A160" s="6"/>
      <c r="B160" s="35">
        <v>23</v>
      </c>
      <c r="C160" s="41"/>
      <c r="D160" s="41"/>
      <c r="E160" s="188"/>
      <c r="F160" s="264"/>
      <c r="G160" s="41"/>
      <c r="H160" s="125">
        <v>0</v>
      </c>
      <c r="I160" s="126">
        <v>0</v>
      </c>
      <c r="J160" s="127">
        <f t="shared" si="0"/>
        <v>0</v>
      </c>
      <c r="K160" s="39"/>
      <c r="L160" s="7"/>
      <c r="M160" s="8"/>
      <c r="N160" s="8"/>
      <c r="O160" s="8"/>
      <c r="P160" s="9"/>
      <c r="Q160" s="8"/>
      <c r="R160" s="9"/>
      <c r="S160" s="8"/>
      <c r="T160" s="9"/>
      <c r="U160" s="128"/>
      <c r="V160" s="9"/>
      <c r="W160" s="128"/>
      <c r="X160" s="128"/>
      <c r="Y160" s="9"/>
      <c r="Z160" s="9"/>
      <c r="AA160" s="9"/>
      <c r="AB160" s="9"/>
      <c r="AC160" s="9"/>
      <c r="AD160" s="9"/>
    </row>
    <row r="161" spans="1:30" ht="50.1" customHeight="1">
      <c r="A161" s="6"/>
      <c r="B161" s="35">
        <v>24</v>
      </c>
      <c r="C161" s="41"/>
      <c r="D161" s="41"/>
      <c r="E161" s="188"/>
      <c r="F161" s="264"/>
      <c r="G161" s="41"/>
      <c r="H161" s="125">
        <v>0</v>
      </c>
      <c r="I161" s="126">
        <v>0</v>
      </c>
      <c r="J161" s="127">
        <f t="shared" si="0"/>
        <v>0</v>
      </c>
      <c r="K161" s="39"/>
      <c r="L161" s="7"/>
      <c r="M161" s="8"/>
      <c r="N161" s="8"/>
      <c r="O161" s="8"/>
      <c r="P161" s="9"/>
      <c r="Q161" s="8"/>
      <c r="R161" s="9"/>
      <c r="S161" s="8"/>
      <c r="T161" s="9"/>
      <c r="U161" s="128"/>
      <c r="V161" s="9"/>
      <c r="W161" s="128"/>
      <c r="X161" s="128"/>
      <c r="Y161" s="9"/>
      <c r="Z161" s="9"/>
      <c r="AA161" s="9"/>
      <c r="AB161" s="9"/>
      <c r="AC161" s="9"/>
      <c r="AD161" s="9"/>
    </row>
    <row r="162" spans="1:30" ht="50.1" customHeight="1">
      <c r="A162" s="6"/>
      <c r="B162" s="35">
        <v>25</v>
      </c>
      <c r="C162" s="41"/>
      <c r="D162" s="41"/>
      <c r="E162" s="188"/>
      <c r="F162" s="264"/>
      <c r="G162" s="41"/>
      <c r="H162" s="125">
        <v>0</v>
      </c>
      <c r="I162" s="126">
        <v>0</v>
      </c>
      <c r="J162" s="127">
        <f t="shared" si="0"/>
        <v>0</v>
      </c>
      <c r="K162" s="39"/>
      <c r="L162" s="7"/>
      <c r="M162" s="8"/>
      <c r="N162" s="8"/>
      <c r="O162" s="8"/>
      <c r="P162" s="9"/>
      <c r="Q162" s="8"/>
      <c r="R162" s="9"/>
      <c r="S162" s="8"/>
      <c r="T162" s="9"/>
      <c r="U162" s="128"/>
      <c r="V162" s="9"/>
      <c r="W162" s="128"/>
      <c r="X162" s="128"/>
      <c r="Y162" s="9"/>
      <c r="Z162" s="9"/>
      <c r="AA162" s="9"/>
      <c r="AB162" s="9"/>
      <c r="AC162" s="9"/>
      <c r="AD162" s="9"/>
    </row>
    <row r="163" spans="1:30" ht="50.1" customHeight="1">
      <c r="A163" s="6"/>
      <c r="B163" s="35">
        <v>26</v>
      </c>
      <c r="C163" s="41"/>
      <c r="D163" s="41"/>
      <c r="E163" s="188"/>
      <c r="F163" s="264"/>
      <c r="G163" s="41"/>
      <c r="H163" s="125">
        <v>0</v>
      </c>
      <c r="I163" s="126">
        <v>0</v>
      </c>
      <c r="J163" s="127">
        <f t="shared" si="0"/>
        <v>0</v>
      </c>
      <c r="K163" s="39"/>
      <c r="L163" s="7"/>
      <c r="M163" s="8"/>
      <c r="N163" s="8"/>
      <c r="O163" s="8"/>
      <c r="P163" s="9"/>
      <c r="Q163" s="8"/>
      <c r="R163" s="9"/>
      <c r="S163" s="8"/>
      <c r="T163" s="9"/>
      <c r="U163" s="128"/>
      <c r="V163" s="9"/>
      <c r="W163" s="128"/>
      <c r="X163" s="128"/>
      <c r="Y163" s="9"/>
      <c r="Z163" s="9"/>
      <c r="AA163" s="9"/>
      <c r="AB163" s="9"/>
      <c r="AC163" s="9"/>
      <c r="AD163" s="9"/>
    </row>
    <row r="164" spans="1:30" ht="50.1" customHeight="1">
      <c r="A164" s="6"/>
      <c r="B164" s="35">
        <v>27</v>
      </c>
      <c r="C164" s="41"/>
      <c r="D164" s="41"/>
      <c r="E164" s="188"/>
      <c r="F164" s="264"/>
      <c r="G164" s="41"/>
      <c r="H164" s="125">
        <v>0</v>
      </c>
      <c r="I164" s="126">
        <v>0</v>
      </c>
      <c r="J164" s="127">
        <f t="shared" si="0"/>
        <v>0</v>
      </c>
      <c r="K164" s="39"/>
      <c r="L164" s="7"/>
      <c r="M164" s="8"/>
      <c r="N164" s="8"/>
      <c r="O164" s="8"/>
      <c r="P164" s="9"/>
      <c r="Q164" s="8"/>
      <c r="R164" s="9"/>
      <c r="S164" s="8"/>
      <c r="T164" s="9"/>
      <c r="U164" s="128"/>
      <c r="V164" s="9"/>
      <c r="W164" s="128"/>
      <c r="X164" s="128"/>
      <c r="Y164" s="9"/>
      <c r="Z164" s="9"/>
      <c r="AA164" s="9"/>
      <c r="AB164" s="9"/>
      <c r="AC164" s="9"/>
      <c r="AD164" s="9"/>
    </row>
    <row r="165" spans="1:30" ht="50.1" customHeight="1">
      <c r="A165" s="6"/>
      <c r="B165" s="35">
        <v>28</v>
      </c>
      <c r="C165" s="41"/>
      <c r="D165" s="41"/>
      <c r="E165" s="188"/>
      <c r="F165" s="264"/>
      <c r="G165" s="41"/>
      <c r="H165" s="125">
        <v>0</v>
      </c>
      <c r="I165" s="126">
        <v>0</v>
      </c>
      <c r="J165" s="127">
        <f t="shared" si="0"/>
        <v>0</v>
      </c>
      <c r="K165" s="39"/>
      <c r="L165" s="7"/>
      <c r="M165" s="8"/>
      <c r="N165" s="8"/>
      <c r="O165" s="8"/>
      <c r="P165" s="9"/>
      <c r="Q165" s="8"/>
      <c r="R165" s="9"/>
      <c r="S165" s="8"/>
      <c r="T165" s="9"/>
      <c r="U165" s="128"/>
      <c r="V165" s="9"/>
      <c r="W165" s="128"/>
      <c r="X165" s="128"/>
      <c r="Y165" s="9"/>
      <c r="Z165" s="9"/>
      <c r="AA165" s="9"/>
      <c r="AB165" s="9"/>
      <c r="AC165" s="9"/>
      <c r="AD165" s="9"/>
    </row>
    <row r="166" spans="1:30" ht="50.1" customHeight="1">
      <c r="A166" s="6"/>
      <c r="B166" s="35">
        <v>29</v>
      </c>
      <c r="C166" s="41"/>
      <c r="D166" s="41"/>
      <c r="E166" s="188"/>
      <c r="F166" s="264"/>
      <c r="G166" s="41"/>
      <c r="H166" s="125">
        <v>0</v>
      </c>
      <c r="I166" s="126">
        <v>0</v>
      </c>
      <c r="J166" s="127">
        <f t="shared" si="0"/>
        <v>0</v>
      </c>
      <c r="K166" s="39"/>
      <c r="L166" s="7"/>
      <c r="M166" s="8"/>
      <c r="N166" s="8"/>
      <c r="O166" s="8"/>
      <c r="P166" s="9"/>
      <c r="Q166" s="8"/>
      <c r="R166" s="9"/>
      <c r="S166" s="8"/>
      <c r="T166" s="9"/>
      <c r="U166" s="128"/>
      <c r="V166" s="9"/>
      <c r="W166" s="128"/>
      <c r="X166" s="128"/>
      <c r="Y166" s="9"/>
      <c r="Z166" s="9"/>
      <c r="AA166" s="9"/>
      <c r="AB166" s="9"/>
      <c r="AC166" s="9"/>
      <c r="AD166" s="9"/>
    </row>
    <row r="167" spans="1:30" ht="50.1" customHeight="1">
      <c r="A167" s="6"/>
      <c r="B167" s="35">
        <v>30</v>
      </c>
      <c r="C167" s="41"/>
      <c r="D167" s="41"/>
      <c r="E167" s="188"/>
      <c r="F167" s="264"/>
      <c r="G167" s="41"/>
      <c r="H167" s="125">
        <v>0</v>
      </c>
      <c r="I167" s="126">
        <v>0</v>
      </c>
      <c r="J167" s="127">
        <f t="shared" si="0"/>
        <v>0</v>
      </c>
      <c r="K167" s="39"/>
      <c r="L167" s="7"/>
      <c r="M167" s="8"/>
      <c r="N167" s="8"/>
      <c r="O167" s="8"/>
      <c r="P167" s="9"/>
      <c r="Q167" s="8"/>
      <c r="R167" s="9"/>
      <c r="S167" s="8"/>
      <c r="T167" s="9"/>
      <c r="U167" s="128"/>
      <c r="V167" s="9"/>
      <c r="W167" s="128"/>
      <c r="X167" s="128"/>
      <c r="Y167" s="9"/>
      <c r="Z167" s="9"/>
      <c r="AA167" s="9"/>
      <c r="AB167" s="9"/>
      <c r="AC167" s="9"/>
      <c r="AD167" s="9"/>
    </row>
    <row r="168" spans="1:30" ht="50.1" customHeight="1">
      <c r="A168" s="6"/>
      <c r="B168" s="35">
        <v>31</v>
      </c>
      <c r="C168" s="41"/>
      <c r="D168" s="41"/>
      <c r="E168" s="188"/>
      <c r="F168" s="264"/>
      <c r="G168" s="41"/>
      <c r="H168" s="125">
        <v>0</v>
      </c>
      <c r="I168" s="126">
        <v>0</v>
      </c>
      <c r="J168" s="127">
        <f t="shared" si="0"/>
        <v>0</v>
      </c>
      <c r="K168" s="39"/>
      <c r="L168" s="7"/>
      <c r="M168" s="8"/>
      <c r="N168" s="8"/>
      <c r="O168" s="8"/>
      <c r="P168" s="9"/>
      <c r="Q168" s="8"/>
      <c r="R168" s="9"/>
      <c r="S168" s="8"/>
      <c r="T168" s="9"/>
      <c r="U168" s="128"/>
      <c r="V168" s="9"/>
      <c r="W168" s="128"/>
      <c r="X168" s="128"/>
      <c r="Y168" s="9"/>
      <c r="Z168" s="9"/>
      <c r="AA168" s="9"/>
      <c r="AB168" s="9"/>
      <c r="AC168" s="9"/>
      <c r="AD168" s="9"/>
    </row>
    <row r="169" spans="1:30" ht="50.1" customHeight="1">
      <c r="A169" s="6"/>
      <c r="B169" s="35">
        <v>32</v>
      </c>
      <c r="C169" s="41"/>
      <c r="D169" s="41"/>
      <c r="E169" s="188"/>
      <c r="F169" s="264"/>
      <c r="G169" s="41"/>
      <c r="H169" s="125">
        <v>0</v>
      </c>
      <c r="I169" s="126">
        <v>0</v>
      </c>
      <c r="J169" s="127">
        <f t="shared" si="0"/>
        <v>0</v>
      </c>
      <c r="K169" s="39"/>
      <c r="L169" s="7"/>
      <c r="M169" s="8"/>
      <c r="N169" s="8"/>
      <c r="O169" s="8"/>
      <c r="P169" s="9"/>
      <c r="Q169" s="8"/>
      <c r="R169" s="9"/>
      <c r="S169" s="8"/>
      <c r="T169" s="9"/>
      <c r="U169" s="128"/>
      <c r="V169" s="9"/>
      <c r="W169" s="128"/>
      <c r="X169" s="128"/>
      <c r="Y169" s="9"/>
      <c r="Z169" s="9"/>
      <c r="AA169" s="9"/>
      <c r="AB169" s="9"/>
      <c r="AC169" s="9"/>
      <c r="AD169" s="9"/>
    </row>
    <row r="170" spans="1:30" ht="50.1" customHeight="1">
      <c r="A170" s="6"/>
      <c r="B170" s="35">
        <v>33</v>
      </c>
      <c r="C170" s="41"/>
      <c r="D170" s="41"/>
      <c r="E170" s="188"/>
      <c r="F170" s="264"/>
      <c r="G170" s="41"/>
      <c r="H170" s="125">
        <v>0</v>
      </c>
      <c r="I170" s="126">
        <v>0</v>
      </c>
      <c r="J170" s="127">
        <f t="shared" si="0"/>
        <v>0</v>
      </c>
      <c r="K170" s="39"/>
      <c r="L170" s="7"/>
      <c r="M170" s="8"/>
      <c r="N170" s="8"/>
      <c r="O170" s="8"/>
      <c r="P170" s="9"/>
      <c r="Q170" s="8"/>
      <c r="R170" s="9"/>
      <c r="S170" s="8"/>
      <c r="T170" s="9"/>
      <c r="U170" s="128"/>
      <c r="V170" s="9"/>
      <c r="W170" s="128"/>
      <c r="X170" s="128"/>
      <c r="Y170" s="9"/>
      <c r="Z170" s="9"/>
      <c r="AA170" s="9"/>
      <c r="AB170" s="9"/>
      <c r="AC170" s="9"/>
      <c r="AD170" s="9"/>
    </row>
    <row r="171" spans="1:30" ht="50.1" customHeight="1">
      <c r="A171" s="6"/>
      <c r="B171" s="35">
        <v>34</v>
      </c>
      <c r="C171" s="41"/>
      <c r="D171" s="41"/>
      <c r="E171" s="188"/>
      <c r="F171" s="264"/>
      <c r="G171" s="41"/>
      <c r="H171" s="125">
        <v>0</v>
      </c>
      <c r="I171" s="126">
        <v>0</v>
      </c>
      <c r="J171" s="127">
        <f t="shared" si="0"/>
        <v>0</v>
      </c>
      <c r="K171" s="39"/>
      <c r="L171" s="7"/>
      <c r="M171" s="8"/>
      <c r="N171" s="8"/>
      <c r="O171" s="8"/>
      <c r="P171" s="9"/>
      <c r="Q171" s="8"/>
      <c r="R171" s="9"/>
      <c r="S171" s="8"/>
      <c r="T171" s="9"/>
      <c r="U171" s="128"/>
      <c r="V171" s="9"/>
      <c r="W171" s="128"/>
      <c r="X171" s="128"/>
      <c r="Y171" s="9"/>
      <c r="Z171" s="9"/>
      <c r="AA171" s="9"/>
      <c r="AB171" s="9"/>
      <c r="AC171" s="9"/>
      <c r="AD171" s="9"/>
    </row>
    <row r="172" spans="1:30" ht="50.1" customHeight="1">
      <c r="A172" s="6"/>
      <c r="B172" s="35">
        <v>35</v>
      </c>
      <c r="C172" s="41"/>
      <c r="D172" s="41"/>
      <c r="E172" s="188"/>
      <c r="F172" s="264"/>
      <c r="G172" s="41"/>
      <c r="H172" s="125">
        <v>0</v>
      </c>
      <c r="I172" s="126">
        <v>0</v>
      </c>
      <c r="J172" s="127">
        <f t="shared" si="0"/>
        <v>0</v>
      </c>
      <c r="K172" s="39"/>
      <c r="L172" s="7"/>
      <c r="M172" s="8"/>
      <c r="N172" s="8"/>
      <c r="O172" s="8"/>
      <c r="P172" s="9"/>
      <c r="Q172" s="8"/>
      <c r="R172" s="9"/>
      <c r="S172" s="8"/>
      <c r="T172" s="9"/>
      <c r="U172" s="128"/>
      <c r="V172" s="9"/>
      <c r="W172" s="128"/>
      <c r="X172" s="128"/>
      <c r="Y172" s="9"/>
      <c r="Z172" s="9"/>
      <c r="AA172" s="9"/>
      <c r="AB172" s="9"/>
      <c r="AC172" s="9"/>
      <c r="AD172" s="9"/>
    </row>
    <row r="173" spans="1:30" ht="50.1" customHeight="1">
      <c r="A173" s="6"/>
      <c r="B173" s="35">
        <v>36</v>
      </c>
      <c r="C173" s="41"/>
      <c r="D173" s="41"/>
      <c r="E173" s="188"/>
      <c r="F173" s="264"/>
      <c r="G173" s="41"/>
      <c r="H173" s="125">
        <v>0</v>
      </c>
      <c r="I173" s="126">
        <v>0</v>
      </c>
      <c r="J173" s="127">
        <f t="shared" si="0"/>
        <v>0</v>
      </c>
      <c r="K173" s="39"/>
      <c r="L173" s="7"/>
      <c r="M173" s="8"/>
      <c r="N173" s="8"/>
      <c r="O173" s="8"/>
      <c r="P173" s="9"/>
      <c r="Q173" s="8"/>
      <c r="R173" s="9"/>
      <c r="S173" s="8"/>
      <c r="T173" s="9"/>
      <c r="U173" s="128"/>
      <c r="V173" s="9"/>
      <c r="W173" s="128"/>
      <c r="X173" s="128"/>
      <c r="Y173" s="9"/>
      <c r="Z173" s="9"/>
      <c r="AA173" s="9"/>
      <c r="AB173" s="9"/>
      <c r="AC173" s="9"/>
      <c r="AD173" s="9"/>
    </row>
    <row r="174" spans="1:30" ht="50.1" customHeight="1">
      <c r="A174" s="6"/>
      <c r="B174" s="35">
        <v>37</v>
      </c>
      <c r="C174" s="41"/>
      <c r="D174" s="41"/>
      <c r="E174" s="188"/>
      <c r="F174" s="264"/>
      <c r="G174" s="41"/>
      <c r="H174" s="125">
        <v>0</v>
      </c>
      <c r="I174" s="126">
        <v>0</v>
      </c>
      <c r="J174" s="127">
        <f t="shared" si="0"/>
        <v>0</v>
      </c>
      <c r="K174" s="39"/>
      <c r="L174" s="7"/>
      <c r="M174" s="8"/>
      <c r="N174" s="8"/>
      <c r="O174" s="8"/>
      <c r="P174" s="9"/>
      <c r="Q174" s="8"/>
      <c r="R174" s="9"/>
      <c r="S174" s="8"/>
      <c r="T174" s="9"/>
      <c r="U174" s="128"/>
      <c r="V174" s="9"/>
      <c r="W174" s="128"/>
      <c r="X174" s="128"/>
      <c r="Y174" s="9"/>
      <c r="Z174" s="9"/>
      <c r="AA174" s="9"/>
      <c r="AB174" s="9"/>
      <c r="AC174" s="9"/>
      <c r="AD174" s="9"/>
    </row>
    <row r="175" spans="1:30" ht="50.1" customHeight="1">
      <c r="A175" s="6"/>
      <c r="B175" s="35">
        <v>38</v>
      </c>
      <c r="C175" s="41"/>
      <c r="D175" s="41"/>
      <c r="E175" s="188"/>
      <c r="F175" s="264"/>
      <c r="G175" s="41"/>
      <c r="H175" s="125">
        <v>0</v>
      </c>
      <c r="I175" s="126">
        <v>0</v>
      </c>
      <c r="J175" s="127">
        <f t="shared" si="0"/>
        <v>0</v>
      </c>
      <c r="K175" s="39"/>
      <c r="L175" s="7"/>
      <c r="M175" s="8"/>
      <c r="N175" s="8"/>
      <c r="O175" s="8"/>
      <c r="P175" s="9"/>
      <c r="Q175" s="8"/>
      <c r="R175" s="9"/>
      <c r="S175" s="8"/>
      <c r="T175" s="9"/>
      <c r="U175" s="128"/>
      <c r="V175" s="9"/>
      <c r="W175" s="128"/>
      <c r="X175" s="128"/>
      <c r="Y175" s="9"/>
      <c r="Z175" s="9"/>
      <c r="AA175" s="9"/>
      <c r="AB175" s="9"/>
      <c r="AC175" s="9"/>
      <c r="AD175" s="9"/>
    </row>
    <row r="176" spans="1:30" ht="50.1" customHeight="1">
      <c r="A176" s="6"/>
      <c r="B176" s="35">
        <v>39</v>
      </c>
      <c r="C176" s="41"/>
      <c r="D176" s="41"/>
      <c r="E176" s="188"/>
      <c r="F176" s="264"/>
      <c r="G176" s="41"/>
      <c r="H176" s="125">
        <v>0</v>
      </c>
      <c r="I176" s="126">
        <v>0</v>
      </c>
      <c r="J176" s="127">
        <f t="shared" si="0"/>
        <v>0</v>
      </c>
      <c r="K176" s="39"/>
      <c r="L176" s="7"/>
      <c r="M176" s="8"/>
      <c r="N176" s="8"/>
      <c r="O176" s="8"/>
      <c r="P176" s="9"/>
      <c r="Q176" s="8"/>
      <c r="R176" s="9"/>
      <c r="S176" s="8"/>
      <c r="T176" s="9"/>
      <c r="U176" s="128"/>
      <c r="V176" s="9"/>
      <c r="W176" s="128"/>
      <c r="X176" s="128"/>
      <c r="Y176" s="9"/>
      <c r="Z176" s="9"/>
      <c r="AA176" s="9"/>
      <c r="AB176" s="9"/>
      <c r="AC176" s="9"/>
      <c r="AD176" s="9"/>
    </row>
    <row r="177" spans="1:30" ht="50.1" customHeight="1">
      <c r="A177" s="6"/>
      <c r="B177" s="35">
        <v>40</v>
      </c>
      <c r="C177" s="41"/>
      <c r="D177" s="41"/>
      <c r="E177" s="188"/>
      <c r="F177" s="264"/>
      <c r="G177" s="41"/>
      <c r="H177" s="125">
        <v>0</v>
      </c>
      <c r="I177" s="126">
        <v>0</v>
      </c>
      <c r="J177" s="127">
        <f t="shared" si="0"/>
        <v>0</v>
      </c>
      <c r="K177" s="39"/>
      <c r="L177" s="7"/>
      <c r="M177" s="8"/>
      <c r="N177" s="8"/>
      <c r="O177" s="8"/>
      <c r="P177" s="9"/>
      <c r="Q177" s="8"/>
      <c r="R177" s="9"/>
      <c r="S177" s="8"/>
      <c r="T177" s="9"/>
      <c r="U177" s="128"/>
      <c r="V177" s="9"/>
      <c r="W177" s="128"/>
      <c r="X177" s="128"/>
      <c r="Y177" s="9"/>
      <c r="Z177" s="9"/>
      <c r="AA177" s="9"/>
      <c r="AB177" s="9"/>
      <c r="AC177" s="9"/>
      <c r="AD177" s="9"/>
    </row>
    <row r="178" spans="1:30" ht="50.1" customHeight="1">
      <c r="A178" s="6"/>
      <c r="B178" s="35">
        <v>41</v>
      </c>
      <c r="C178" s="41"/>
      <c r="D178" s="41"/>
      <c r="E178" s="188"/>
      <c r="F178" s="264"/>
      <c r="G178" s="41"/>
      <c r="H178" s="125">
        <v>0</v>
      </c>
      <c r="I178" s="126">
        <v>0</v>
      </c>
      <c r="J178" s="127">
        <f t="shared" si="0"/>
        <v>0</v>
      </c>
      <c r="K178" s="39"/>
      <c r="L178" s="7"/>
      <c r="M178" s="8"/>
      <c r="N178" s="8"/>
      <c r="O178" s="8"/>
      <c r="P178" s="9"/>
      <c r="Q178" s="8"/>
      <c r="R178" s="9"/>
      <c r="S178" s="8"/>
      <c r="T178" s="9"/>
      <c r="U178" s="128"/>
      <c r="V178" s="9"/>
      <c r="W178" s="128"/>
      <c r="X178" s="128"/>
      <c r="Y178" s="9"/>
      <c r="Z178" s="9"/>
      <c r="AA178" s="9"/>
      <c r="AB178" s="9"/>
      <c r="AC178" s="9"/>
      <c r="AD178" s="9"/>
    </row>
    <row r="179" spans="1:30" ht="50.1" customHeight="1">
      <c r="A179" s="6"/>
      <c r="B179" s="35">
        <v>42</v>
      </c>
      <c r="C179" s="41"/>
      <c r="D179" s="41"/>
      <c r="E179" s="188"/>
      <c r="F179" s="264"/>
      <c r="G179" s="41"/>
      <c r="H179" s="125">
        <v>0</v>
      </c>
      <c r="I179" s="126">
        <v>0</v>
      </c>
      <c r="J179" s="127">
        <f t="shared" si="0"/>
        <v>0</v>
      </c>
      <c r="K179" s="39"/>
      <c r="L179" s="7"/>
      <c r="M179" s="8"/>
      <c r="N179" s="8"/>
      <c r="O179" s="8"/>
      <c r="P179" s="9"/>
      <c r="Q179" s="8"/>
      <c r="R179" s="9"/>
      <c r="S179" s="8"/>
      <c r="T179" s="9"/>
      <c r="U179" s="128"/>
      <c r="V179" s="9"/>
      <c r="W179" s="128"/>
      <c r="X179" s="128"/>
      <c r="Y179" s="9"/>
      <c r="Z179" s="9"/>
      <c r="AA179" s="9"/>
      <c r="AB179" s="9"/>
      <c r="AC179" s="9"/>
      <c r="AD179" s="9"/>
    </row>
    <row r="180" spans="1:30" ht="50.1" customHeight="1">
      <c r="A180" s="6"/>
      <c r="B180" s="35">
        <v>43</v>
      </c>
      <c r="C180" s="41"/>
      <c r="D180" s="41"/>
      <c r="E180" s="188"/>
      <c r="F180" s="264"/>
      <c r="G180" s="41"/>
      <c r="H180" s="125">
        <v>0</v>
      </c>
      <c r="I180" s="126">
        <v>0</v>
      </c>
      <c r="J180" s="127">
        <f t="shared" si="0"/>
        <v>0</v>
      </c>
      <c r="K180" s="39"/>
      <c r="L180" s="7"/>
      <c r="M180" s="8"/>
      <c r="N180" s="8"/>
      <c r="O180" s="8"/>
      <c r="P180" s="9"/>
      <c r="Q180" s="8"/>
      <c r="R180" s="9"/>
      <c r="S180" s="8"/>
      <c r="T180" s="9"/>
      <c r="U180" s="128"/>
      <c r="V180" s="9"/>
      <c r="W180" s="128"/>
      <c r="X180" s="128"/>
      <c r="Y180" s="9"/>
      <c r="Z180" s="9"/>
      <c r="AA180" s="9"/>
      <c r="AB180" s="9"/>
      <c r="AC180" s="9"/>
      <c r="AD180" s="9"/>
    </row>
    <row r="181" spans="1:30" ht="50.1" customHeight="1">
      <c r="A181" s="6"/>
      <c r="B181" s="35">
        <v>44</v>
      </c>
      <c r="C181" s="41"/>
      <c r="D181" s="41"/>
      <c r="E181" s="188"/>
      <c r="F181" s="264"/>
      <c r="G181" s="41"/>
      <c r="H181" s="125">
        <v>0</v>
      </c>
      <c r="I181" s="126">
        <v>0</v>
      </c>
      <c r="J181" s="127">
        <f t="shared" si="0"/>
        <v>0</v>
      </c>
      <c r="K181" s="39"/>
      <c r="L181" s="7"/>
      <c r="M181" s="8"/>
      <c r="N181" s="8"/>
      <c r="O181" s="8"/>
      <c r="P181" s="9"/>
      <c r="Q181" s="8"/>
      <c r="R181" s="9"/>
      <c r="S181" s="8"/>
      <c r="T181" s="9"/>
      <c r="U181" s="128"/>
      <c r="V181" s="9"/>
      <c r="W181" s="128"/>
      <c r="X181" s="128"/>
      <c r="Y181" s="9"/>
      <c r="Z181" s="9"/>
      <c r="AA181" s="9"/>
      <c r="AB181" s="9"/>
      <c r="AC181" s="9"/>
      <c r="AD181" s="9"/>
    </row>
    <row r="182" spans="1:30" ht="50.1" customHeight="1">
      <c r="A182" s="6"/>
      <c r="B182" s="35">
        <v>45</v>
      </c>
      <c r="C182" s="41"/>
      <c r="D182" s="41"/>
      <c r="E182" s="188"/>
      <c r="F182" s="264"/>
      <c r="G182" s="41"/>
      <c r="H182" s="125">
        <v>0</v>
      </c>
      <c r="I182" s="126">
        <v>0</v>
      </c>
      <c r="J182" s="127">
        <f t="shared" si="0"/>
        <v>0</v>
      </c>
      <c r="K182" s="39"/>
      <c r="L182" s="7"/>
      <c r="M182" s="8"/>
      <c r="N182" s="8"/>
      <c r="O182" s="8"/>
      <c r="P182" s="9"/>
      <c r="Q182" s="8"/>
      <c r="R182" s="9"/>
      <c r="S182" s="8"/>
      <c r="T182" s="9"/>
      <c r="U182" s="128"/>
      <c r="V182" s="9"/>
      <c r="W182" s="128"/>
      <c r="X182" s="128"/>
      <c r="Y182" s="9"/>
      <c r="Z182" s="9"/>
      <c r="AA182" s="9"/>
      <c r="AB182" s="9"/>
      <c r="AC182" s="9"/>
      <c r="AD182" s="9"/>
    </row>
    <row r="183" spans="1:30" ht="50.1" customHeight="1">
      <c r="A183" s="6"/>
      <c r="B183" s="35">
        <v>46</v>
      </c>
      <c r="C183" s="41"/>
      <c r="D183" s="41"/>
      <c r="E183" s="188"/>
      <c r="F183" s="264"/>
      <c r="G183" s="41"/>
      <c r="H183" s="125">
        <v>0</v>
      </c>
      <c r="I183" s="126">
        <v>0</v>
      </c>
      <c r="J183" s="127">
        <f t="shared" si="0"/>
        <v>0</v>
      </c>
      <c r="K183" s="39"/>
      <c r="L183" s="7"/>
      <c r="M183" s="8"/>
      <c r="N183" s="8"/>
      <c r="O183" s="8"/>
      <c r="P183" s="9"/>
      <c r="Q183" s="8"/>
      <c r="R183" s="9"/>
      <c r="S183" s="8"/>
      <c r="T183" s="9"/>
      <c r="U183" s="128"/>
      <c r="V183" s="9"/>
      <c r="W183" s="128"/>
      <c r="X183" s="128"/>
      <c r="Y183" s="9"/>
      <c r="Z183" s="9"/>
      <c r="AA183" s="9"/>
      <c r="AB183" s="9"/>
      <c r="AC183" s="9"/>
      <c r="AD183" s="9"/>
    </row>
    <row r="184" spans="1:30" ht="50.1" customHeight="1">
      <c r="A184" s="6"/>
      <c r="B184" s="35">
        <v>47</v>
      </c>
      <c r="C184" s="41"/>
      <c r="D184" s="41"/>
      <c r="E184" s="188"/>
      <c r="F184" s="264"/>
      <c r="G184" s="41"/>
      <c r="H184" s="125">
        <v>0</v>
      </c>
      <c r="I184" s="126">
        <v>0</v>
      </c>
      <c r="J184" s="127">
        <f t="shared" si="0"/>
        <v>0</v>
      </c>
      <c r="K184" s="39"/>
      <c r="L184" s="7"/>
      <c r="M184" s="8"/>
      <c r="N184" s="8"/>
      <c r="O184" s="8"/>
      <c r="P184" s="9"/>
      <c r="Q184" s="8"/>
      <c r="R184" s="9"/>
      <c r="S184" s="8"/>
      <c r="T184" s="9"/>
      <c r="U184" s="128"/>
      <c r="V184" s="9"/>
      <c r="W184" s="128"/>
      <c r="X184" s="128"/>
      <c r="Y184" s="9"/>
      <c r="Z184" s="9"/>
      <c r="AA184" s="9"/>
      <c r="AB184" s="9"/>
      <c r="AC184" s="9"/>
      <c r="AD184" s="9"/>
    </row>
    <row r="185" spans="1:30" ht="50.1" customHeight="1">
      <c r="A185" s="6"/>
      <c r="B185" s="35">
        <v>48</v>
      </c>
      <c r="C185" s="41"/>
      <c r="D185" s="41"/>
      <c r="E185" s="188"/>
      <c r="F185" s="264"/>
      <c r="G185" s="41"/>
      <c r="H185" s="125">
        <v>0</v>
      </c>
      <c r="I185" s="126">
        <v>0</v>
      </c>
      <c r="J185" s="127">
        <f t="shared" si="0"/>
        <v>0</v>
      </c>
      <c r="K185" s="39"/>
      <c r="L185" s="7"/>
      <c r="M185" s="8"/>
      <c r="N185" s="8"/>
      <c r="O185" s="8"/>
      <c r="P185" s="9"/>
      <c r="Q185" s="8"/>
      <c r="R185" s="9"/>
      <c r="S185" s="8"/>
      <c r="T185" s="9"/>
      <c r="U185" s="128"/>
      <c r="V185" s="9"/>
      <c r="W185" s="128"/>
      <c r="X185" s="128"/>
      <c r="Y185" s="9"/>
      <c r="Z185" s="9"/>
      <c r="AA185" s="9"/>
      <c r="AB185" s="9"/>
      <c r="AC185" s="9"/>
      <c r="AD185" s="9"/>
    </row>
    <row r="186" spans="1:30" ht="50.1" customHeight="1">
      <c r="A186" s="6"/>
      <c r="B186" s="35">
        <v>49</v>
      </c>
      <c r="C186" s="41"/>
      <c r="D186" s="41"/>
      <c r="E186" s="188"/>
      <c r="F186" s="264"/>
      <c r="G186" s="41"/>
      <c r="H186" s="125">
        <v>0</v>
      </c>
      <c r="I186" s="126">
        <v>0</v>
      </c>
      <c r="J186" s="127">
        <f t="shared" si="0"/>
        <v>0</v>
      </c>
      <c r="K186" s="39"/>
      <c r="L186" s="7"/>
      <c r="M186" s="8"/>
      <c r="N186" s="8"/>
      <c r="O186" s="8"/>
      <c r="P186" s="9"/>
      <c r="Q186" s="8"/>
      <c r="R186" s="9"/>
      <c r="S186" s="8"/>
      <c r="T186" s="9"/>
      <c r="U186" s="128"/>
      <c r="V186" s="9"/>
      <c r="W186" s="128"/>
      <c r="X186" s="128"/>
      <c r="Y186" s="9"/>
      <c r="Z186" s="9"/>
      <c r="AA186" s="9"/>
      <c r="AB186" s="9"/>
      <c r="AC186" s="9"/>
      <c r="AD186" s="9"/>
    </row>
    <row r="187" spans="1:30" ht="50.1" customHeight="1">
      <c r="A187" s="6"/>
      <c r="B187" s="35">
        <v>50</v>
      </c>
      <c r="C187" s="41"/>
      <c r="D187" s="41"/>
      <c r="E187" s="188"/>
      <c r="F187" s="264"/>
      <c r="G187" s="41"/>
      <c r="H187" s="125">
        <v>0</v>
      </c>
      <c r="I187" s="126">
        <v>0</v>
      </c>
      <c r="J187" s="127">
        <f t="shared" si="0"/>
        <v>0</v>
      </c>
      <c r="K187" s="39"/>
      <c r="L187" s="7"/>
      <c r="M187" s="8"/>
      <c r="N187" s="8"/>
      <c r="O187" s="8"/>
      <c r="P187" s="9"/>
      <c r="Q187" s="8"/>
      <c r="R187" s="9"/>
      <c r="S187" s="8"/>
      <c r="T187" s="9"/>
      <c r="U187" s="128"/>
      <c r="V187" s="9"/>
      <c r="W187" s="128"/>
      <c r="X187" s="128"/>
      <c r="Y187" s="9"/>
      <c r="Z187" s="9"/>
      <c r="AA187" s="9"/>
      <c r="AB187" s="9"/>
      <c r="AC187" s="9"/>
      <c r="AD187" s="9"/>
    </row>
    <row r="188" spans="1:30" ht="6.75" customHeight="1">
      <c r="A188" s="6"/>
      <c r="B188" s="33"/>
      <c r="C188" s="33"/>
      <c r="D188" s="33"/>
      <c r="E188" s="33"/>
      <c r="F188" s="33"/>
      <c r="G188" s="33"/>
      <c r="H188" s="33"/>
      <c r="I188" s="129"/>
      <c r="J188" s="129"/>
      <c r="K188" s="129"/>
      <c r="L188" s="33"/>
      <c r="M188" s="31"/>
      <c r="N188" s="31"/>
      <c r="O188" s="31"/>
      <c r="P188" s="31"/>
      <c r="Q188" s="31"/>
      <c r="R188" s="31"/>
      <c r="S188" s="31"/>
      <c r="T188" s="130"/>
      <c r="U188" s="130"/>
      <c r="V188" s="130"/>
      <c r="W188" s="130"/>
      <c r="X188" s="130"/>
      <c r="Y188" s="9"/>
      <c r="Z188" s="9"/>
      <c r="AA188" s="9"/>
      <c r="AB188" s="9"/>
      <c r="AC188" s="9"/>
      <c r="AD188" s="9"/>
    </row>
    <row r="189" spans="1:30" ht="28.5" customHeight="1">
      <c r="A189" s="6"/>
      <c r="B189" s="129"/>
      <c r="C189" s="33"/>
      <c r="D189" s="218" t="s">
        <v>71</v>
      </c>
      <c r="E189" s="186"/>
      <c r="F189" s="186"/>
      <c r="G189" s="187"/>
      <c r="H189" s="131">
        <f>SUM($J$138:$J$187)</f>
        <v>0</v>
      </c>
      <c r="I189" s="219" t="s">
        <v>72</v>
      </c>
      <c r="J189" s="129"/>
      <c r="K189" s="129"/>
      <c r="L189" s="33"/>
      <c r="M189" s="31"/>
      <c r="N189" s="31"/>
      <c r="O189" s="31"/>
      <c r="P189" s="31"/>
      <c r="Q189" s="31"/>
      <c r="R189" s="9"/>
      <c r="S189" s="21"/>
      <c r="T189" s="21"/>
      <c r="U189" s="21"/>
      <c r="V189" s="9"/>
      <c r="W189" s="132"/>
      <c r="X189" s="132"/>
      <c r="Y189" s="9"/>
      <c r="Z189" s="9"/>
      <c r="AA189" s="9"/>
      <c r="AB189" s="9"/>
      <c r="AC189" s="9"/>
      <c r="AD189" s="9"/>
    </row>
    <row r="190" spans="1:30" ht="31.5" customHeight="1">
      <c r="A190" s="6"/>
      <c r="B190" s="129"/>
      <c r="C190" s="33"/>
      <c r="D190" s="221" t="s">
        <v>73</v>
      </c>
      <c r="E190" s="186"/>
      <c r="F190" s="186"/>
      <c r="G190" s="187"/>
      <c r="H190" s="131">
        <f>$H$124</f>
        <v>0</v>
      </c>
      <c r="I190" s="220"/>
      <c r="J190" s="129"/>
      <c r="K190" s="129"/>
      <c r="L190" s="33"/>
      <c r="M190" s="31"/>
      <c r="N190" s="31"/>
      <c r="O190" s="31"/>
      <c r="P190" s="31"/>
      <c r="Q190" s="9"/>
      <c r="R190" s="21"/>
      <c r="S190" s="21"/>
      <c r="T190" s="21"/>
      <c r="U190" s="21"/>
      <c r="V190" s="9"/>
      <c r="W190" s="132"/>
      <c r="X190" s="132"/>
      <c r="Y190" s="9"/>
      <c r="Z190" s="9"/>
      <c r="AA190" s="9"/>
      <c r="AB190" s="9"/>
      <c r="AC190" s="9"/>
      <c r="AD190" s="9"/>
    </row>
    <row r="191" spans="1:30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29"/>
      <c r="L191" s="6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</row>
    <row r="192" spans="1:30" ht="79.5" customHeight="1">
      <c r="A192" s="6"/>
      <c r="B192" s="6"/>
      <c r="C192" s="189" t="s">
        <v>74</v>
      </c>
      <c r="D192" s="186"/>
      <c r="E192" s="186"/>
      <c r="F192" s="186"/>
      <c r="G192" s="186"/>
      <c r="H192" s="186"/>
      <c r="I192" s="186"/>
      <c r="J192" s="187"/>
      <c r="K192" s="129"/>
      <c r="L192" s="7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9"/>
      <c r="X192" s="9"/>
      <c r="Y192" s="9"/>
      <c r="Z192" s="9"/>
      <c r="AA192" s="9"/>
      <c r="AB192" s="9"/>
      <c r="AC192" s="9"/>
      <c r="AD192" s="9"/>
    </row>
    <row r="193" spans="1:30" ht="9.75" customHeight="1">
      <c r="A193" s="6"/>
      <c r="B193" s="6"/>
      <c r="C193" s="27"/>
      <c r="D193" s="27"/>
      <c r="E193" s="27"/>
      <c r="F193" s="27"/>
      <c r="G193" s="27"/>
      <c r="H193" s="27"/>
      <c r="I193" s="27"/>
      <c r="J193" s="27"/>
      <c r="K193" s="129"/>
      <c r="L193" s="27"/>
      <c r="M193" s="28"/>
      <c r="N193" s="28"/>
      <c r="O193" s="28"/>
      <c r="P193" s="28"/>
      <c r="Q193" s="28"/>
      <c r="R193" s="28"/>
      <c r="S193" s="28"/>
      <c r="T193" s="28"/>
      <c r="U193" s="28"/>
      <c r="V193" s="9"/>
      <c r="W193" s="9"/>
      <c r="X193" s="9"/>
      <c r="Y193" s="9"/>
      <c r="Z193" s="9"/>
      <c r="AA193" s="9"/>
      <c r="AB193" s="9"/>
      <c r="AC193" s="9"/>
      <c r="AD193" s="9"/>
    </row>
    <row r="194" spans="1:30" ht="163.5" customHeight="1">
      <c r="A194" s="6"/>
      <c r="B194" s="6"/>
      <c r="C194" s="189" t="s">
        <v>75</v>
      </c>
      <c r="D194" s="186"/>
      <c r="E194" s="186"/>
      <c r="F194" s="186"/>
      <c r="G194" s="186"/>
      <c r="H194" s="186"/>
      <c r="I194" s="186"/>
      <c r="J194" s="187"/>
      <c r="K194" s="129"/>
      <c r="L194" s="7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9"/>
      <c r="X194" s="9"/>
      <c r="Y194" s="9"/>
      <c r="Z194" s="9"/>
      <c r="AA194" s="9"/>
      <c r="AB194" s="9"/>
      <c r="AC194" s="9"/>
      <c r="AD194" s="9"/>
    </row>
    <row r="195" spans="1:30" ht="9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29"/>
      <c r="L195" s="6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</row>
    <row r="196" spans="1:30" ht="9.75" customHeight="1">
      <c r="A196" s="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6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</row>
    <row r="197" spans="1:30" ht="9.75" customHeight="1">
      <c r="A197" s="6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6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</row>
    <row r="198" spans="1:30" ht="9.75" customHeight="1">
      <c r="A198" s="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6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</row>
    <row r="199" spans="1:30" ht="70.5" customHeight="1">
      <c r="A199" s="6"/>
      <c r="B199" s="222" t="s">
        <v>76</v>
      </c>
      <c r="C199" s="186"/>
      <c r="D199" s="186"/>
      <c r="E199" s="186"/>
      <c r="F199" s="187"/>
      <c r="G199" s="79"/>
      <c r="H199" s="79"/>
      <c r="I199" s="79"/>
      <c r="J199" s="79"/>
      <c r="K199" s="79"/>
      <c r="L199" s="7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9"/>
      <c r="Y199" s="9"/>
      <c r="Z199" s="9"/>
      <c r="AA199" s="9"/>
      <c r="AB199" s="9"/>
      <c r="AC199" s="9"/>
      <c r="AD199" s="9"/>
    </row>
    <row r="200" spans="1:30" ht="30" customHeight="1">
      <c r="A200" s="6"/>
      <c r="B200" s="223" t="s">
        <v>77</v>
      </c>
      <c r="C200" s="187"/>
      <c r="D200" s="133" t="s">
        <v>78</v>
      </c>
      <c r="E200" s="192" t="s">
        <v>79</v>
      </c>
      <c r="F200" s="187"/>
      <c r="G200" s="79"/>
      <c r="H200" s="79"/>
      <c r="I200" s="6"/>
      <c r="J200" s="79"/>
      <c r="K200" s="79"/>
      <c r="L200" s="79"/>
      <c r="M200" s="21"/>
      <c r="N200" s="9"/>
      <c r="O200" s="9"/>
      <c r="P200" s="9"/>
      <c r="Q200" s="9"/>
      <c r="R200" s="9"/>
      <c r="S200" s="9"/>
      <c r="T200" s="9"/>
      <c r="U200" s="21"/>
      <c r="V200" s="9"/>
      <c r="W200" s="21"/>
      <c r="X200" s="9"/>
      <c r="Y200" s="21"/>
      <c r="Z200" s="9"/>
      <c r="AA200" s="9"/>
      <c r="AB200" s="9"/>
      <c r="AC200" s="9"/>
      <c r="AD200" s="9"/>
    </row>
    <row r="201" spans="1:30" ht="19.5" customHeight="1">
      <c r="A201" s="6"/>
      <c r="B201" s="193" t="s">
        <v>80</v>
      </c>
      <c r="C201" s="187"/>
      <c r="D201" s="134">
        <f>SUMIF($D$138:$D$187,$B$201,$J$138:$J$187)</f>
        <v>0</v>
      </c>
      <c r="E201" s="135" t="str">
        <f>IFERROR($D$201*100/D$209,"-")</f>
        <v>-</v>
      </c>
      <c r="F201" s="136" t="s">
        <v>45</v>
      </c>
      <c r="G201" s="57"/>
      <c r="H201" s="224" t="s">
        <v>81</v>
      </c>
      <c r="I201" s="225"/>
      <c r="J201" s="226"/>
      <c r="K201" s="79"/>
      <c r="L201" s="137"/>
      <c r="M201" s="9"/>
      <c r="N201" s="9"/>
      <c r="O201" s="9"/>
      <c r="P201" s="9"/>
      <c r="Q201" s="9"/>
      <c r="R201" s="9"/>
      <c r="S201" s="9"/>
      <c r="T201" s="9"/>
      <c r="U201" s="138"/>
      <c r="V201" s="9"/>
      <c r="W201" s="138"/>
      <c r="X201" s="9"/>
      <c r="Y201" s="11"/>
      <c r="Z201" s="9"/>
      <c r="AA201" s="9"/>
      <c r="AB201" s="9"/>
      <c r="AC201" s="9"/>
      <c r="AD201" s="9"/>
    </row>
    <row r="202" spans="1:30" ht="19.5" customHeight="1">
      <c r="A202" s="6"/>
      <c r="B202" s="193" t="s">
        <v>82</v>
      </c>
      <c r="C202" s="187"/>
      <c r="D202" s="134">
        <f>SUMIF($D$138:$D$187,$B$202,$J$138:$J$187)</f>
        <v>0</v>
      </c>
      <c r="E202" s="135" t="str">
        <f>IFERROR($D$202*100/D$209,"-")</f>
        <v>-</v>
      </c>
      <c r="F202" s="136" t="s">
        <v>45</v>
      </c>
      <c r="G202" s="57"/>
      <c r="H202" s="227"/>
      <c r="I202" s="200"/>
      <c r="J202" s="228"/>
      <c r="K202" s="79"/>
      <c r="L202" s="137"/>
      <c r="M202" s="9"/>
      <c r="N202" s="9"/>
      <c r="O202" s="9"/>
      <c r="P202" s="9"/>
      <c r="Q202" s="9"/>
      <c r="R202" s="9"/>
      <c r="S202" s="9"/>
      <c r="T202" s="9"/>
      <c r="U202" s="138"/>
      <c r="V202" s="9"/>
      <c r="W202" s="138"/>
      <c r="X202" s="9"/>
      <c r="Y202" s="11"/>
      <c r="Z202" s="9"/>
      <c r="AA202" s="9"/>
      <c r="AB202" s="9"/>
      <c r="AC202" s="9"/>
      <c r="AD202" s="9"/>
    </row>
    <row r="203" spans="1:30" ht="19.5" customHeight="1">
      <c r="A203" s="6"/>
      <c r="B203" s="193" t="s">
        <v>83</v>
      </c>
      <c r="C203" s="187"/>
      <c r="D203" s="134">
        <f>SUMIF($D$138:$D$187,$B$203,$J$138:$J$187)</f>
        <v>0</v>
      </c>
      <c r="E203" s="135" t="str">
        <f>IFERROR($D$203*100/D$209,"-")</f>
        <v>-</v>
      </c>
      <c r="F203" s="136" t="s">
        <v>45</v>
      </c>
      <c r="G203" s="57"/>
      <c r="H203" s="227"/>
      <c r="I203" s="200"/>
      <c r="J203" s="228"/>
      <c r="K203" s="79"/>
      <c r="L203" s="137"/>
      <c r="M203" s="9"/>
      <c r="N203" s="9"/>
      <c r="O203" s="9"/>
      <c r="P203" s="9"/>
      <c r="Q203" s="9"/>
      <c r="R203" s="9"/>
      <c r="S203" s="9"/>
      <c r="T203" s="9"/>
      <c r="U203" s="138"/>
      <c r="V203" s="9"/>
      <c r="W203" s="138"/>
      <c r="X203" s="9"/>
      <c r="Y203" s="11"/>
      <c r="Z203" s="9"/>
      <c r="AA203" s="9"/>
      <c r="AB203" s="9"/>
      <c r="AC203" s="9"/>
      <c r="AD203" s="9"/>
    </row>
    <row r="204" spans="1:30" ht="19.5" customHeight="1">
      <c r="A204" s="6"/>
      <c r="B204" s="193" t="s">
        <v>84</v>
      </c>
      <c r="C204" s="187"/>
      <c r="D204" s="134">
        <f>SUMIF($D$138:$D$187,$B$204,$J$138:$J$187)</f>
        <v>0</v>
      </c>
      <c r="E204" s="135" t="str">
        <f>IFERROR($D$204*100/D$209,"-")</f>
        <v>-</v>
      </c>
      <c r="F204" s="136" t="s">
        <v>45</v>
      </c>
      <c r="G204" s="57"/>
      <c r="H204" s="227"/>
      <c r="I204" s="200"/>
      <c r="J204" s="228"/>
      <c r="K204" s="79"/>
      <c r="L204" s="137"/>
      <c r="M204" s="9"/>
      <c r="N204" s="9"/>
      <c r="O204" s="9"/>
      <c r="P204" s="9"/>
      <c r="Q204" s="9"/>
      <c r="R204" s="9"/>
      <c r="S204" s="9"/>
      <c r="T204" s="9"/>
      <c r="U204" s="138"/>
      <c r="V204" s="9"/>
      <c r="W204" s="138"/>
      <c r="X204" s="9"/>
      <c r="Y204" s="11"/>
      <c r="Z204" s="9"/>
      <c r="AA204" s="9"/>
      <c r="AB204" s="9"/>
      <c r="AC204" s="9"/>
      <c r="AD204" s="9"/>
    </row>
    <row r="205" spans="1:30" ht="19.5" customHeight="1">
      <c r="A205" s="6"/>
      <c r="B205" s="193" t="s">
        <v>85</v>
      </c>
      <c r="C205" s="187"/>
      <c r="D205" s="134">
        <f>SUMIF($D$138:$D$187,$B$205,$J$138:$J$187)</f>
        <v>0</v>
      </c>
      <c r="E205" s="135" t="str">
        <f>IFERROR($D$205*100/D$209,"-")</f>
        <v>-</v>
      </c>
      <c r="F205" s="136" t="s">
        <v>45</v>
      </c>
      <c r="G205" s="57"/>
      <c r="H205" s="227"/>
      <c r="I205" s="200"/>
      <c r="J205" s="228"/>
      <c r="K205" s="79"/>
      <c r="L205" s="137"/>
      <c r="M205" s="9"/>
      <c r="N205" s="9"/>
      <c r="O205" s="9"/>
      <c r="P205" s="9"/>
      <c r="Q205" s="9"/>
      <c r="R205" s="9"/>
      <c r="S205" s="9"/>
      <c r="T205" s="9"/>
      <c r="U205" s="138"/>
      <c r="V205" s="9"/>
      <c r="W205" s="138"/>
      <c r="X205" s="9"/>
      <c r="Y205" s="11"/>
      <c r="Z205" s="9"/>
      <c r="AA205" s="9"/>
      <c r="AB205" s="9"/>
      <c r="AC205" s="9"/>
      <c r="AD205" s="9"/>
    </row>
    <row r="206" spans="1:30" ht="19.5" customHeight="1">
      <c r="A206" s="6"/>
      <c r="B206" s="193" t="s">
        <v>86</v>
      </c>
      <c r="C206" s="187"/>
      <c r="D206" s="134">
        <f>SUMIF($D$138:$D$187,$B$206,$J$138:$J$187)</f>
        <v>0</v>
      </c>
      <c r="E206" s="135" t="str">
        <f>IFERROR($D$206*100/D$209,"-")</f>
        <v>-</v>
      </c>
      <c r="F206" s="136" t="s">
        <v>45</v>
      </c>
      <c r="G206" s="57"/>
      <c r="H206" s="229"/>
      <c r="I206" s="230"/>
      <c r="J206" s="231"/>
      <c r="K206" s="79"/>
      <c r="L206" s="137"/>
      <c r="M206" s="9"/>
      <c r="N206" s="9"/>
      <c r="O206" s="9"/>
      <c r="P206" s="9"/>
      <c r="Q206" s="9"/>
      <c r="R206" s="9"/>
      <c r="S206" s="9"/>
      <c r="T206" s="9"/>
      <c r="U206" s="138"/>
      <c r="V206" s="9"/>
      <c r="W206" s="138"/>
      <c r="X206" s="9"/>
      <c r="Y206" s="11"/>
      <c r="Z206" s="9"/>
      <c r="AA206" s="9"/>
      <c r="AB206" s="9"/>
      <c r="AC206" s="9"/>
      <c r="AD206" s="9"/>
    </row>
    <row r="207" spans="1:30" ht="19.5" customHeight="1">
      <c r="A207" s="6"/>
      <c r="B207" s="193" t="s">
        <v>87</v>
      </c>
      <c r="C207" s="187"/>
      <c r="D207" s="134">
        <f>SUMIF($D$138:$D$187,$B$207,$J$138:$J$187)</f>
        <v>0</v>
      </c>
      <c r="E207" s="139" t="str">
        <f>IFERROR($D$207*100/D$209,"-")</f>
        <v>-</v>
      </c>
      <c r="F207" s="140" t="s">
        <v>45</v>
      </c>
      <c r="G207" s="57"/>
      <c r="H207" s="57"/>
      <c r="I207" s="6"/>
      <c r="J207" s="137"/>
      <c r="K207" s="79"/>
      <c r="L207" s="137"/>
      <c r="M207" s="9"/>
      <c r="N207" s="9"/>
      <c r="O207" s="9"/>
      <c r="P207" s="9"/>
      <c r="Q207" s="9"/>
      <c r="R207" s="9"/>
      <c r="S207" s="9"/>
      <c r="T207" s="9"/>
      <c r="U207" s="138"/>
      <c r="V207" s="9"/>
      <c r="W207" s="138"/>
      <c r="X207" s="9"/>
      <c r="Y207" s="11"/>
      <c r="Z207" s="9"/>
      <c r="AA207" s="9"/>
      <c r="AB207" s="9"/>
      <c r="AC207" s="9"/>
      <c r="AD207" s="9"/>
    </row>
    <row r="208" spans="1:30" ht="19.5" customHeight="1">
      <c r="A208" s="6"/>
      <c r="B208" s="190" t="s">
        <v>88</v>
      </c>
      <c r="C208" s="191"/>
      <c r="D208" s="134">
        <f>SUMIF($D$138:$D$187,$B$208,$J$138:$J$187)</f>
        <v>0</v>
      </c>
      <c r="E208" s="141" t="str">
        <f>IFERROR($D$208*100/D$209,"-")</f>
        <v>-</v>
      </c>
      <c r="F208" s="142" t="s">
        <v>45</v>
      </c>
      <c r="G208" s="143"/>
      <c r="H208" s="57"/>
      <c r="I208" s="6"/>
      <c r="J208" s="137"/>
      <c r="K208" s="79"/>
      <c r="L208" s="137"/>
      <c r="M208" s="9"/>
      <c r="N208" s="9"/>
      <c r="O208" s="9"/>
      <c r="P208" s="9"/>
      <c r="Q208" s="9"/>
      <c r="R208" s="9"/>
      <c r="S208" s="9"/>
      <c r="T208" s="9"/>
      <c r="U208" s="138"/>
      <c r="V208" s="9"/>
      <c r="W208" s="138"/>
      <c r="X208" s="9"/>
      <c r="Y208" s="11"/>
      <c r="Z208" s="9"/>
      <c r="AA208" s="9"/>
      <c r="AB208" s="9"/>
      <c r="AC208" s="9"/>
      <c r="AD208" s="9"/>
    </row>
    <row r="209" spans="1:30" ht="31.5" customHeight="1">
      <c r="A209" s="6"/>
      <c r="B209" s="192" t="s">
        <v>58</v>
      </c>
      <c r="C209" s="186"/>
      <c r="D209" s="144">
        <f>SUM($D$201:$D$208)</f>
        <v>0</v>
      </c>
      <c r="E209" s="145"/>
      <c r="F209" s="83"/>
      <c r="G209" s="146"/>
      <c r="H209" s="147"/>
      <c r="I209" s="148"/>
      <c r="J209" s="148"/>
      <c r="K209" s="79"/>
      <c r="L209" s="148"/>
      <c r="M209" s="149"/>
      <c r="N209" s="9"/>
      <c r="O209" s="9"/>
      <c r="P209" s="9"/>
      <c r="Q209" s="9"/>
      <c r="R209" s="9"/>
      <c r="S209" s="9"/>
      <c r="T209" s="9"/>
      <c r="U209" s="21"/>
      <c r="V209" s="9"/>
      <c r="W209" s="21"/>
      <c r="X209" s="9"/>
      <c r="Y209" s="21"/>
      <c r="Z209" s="9"/>
      <c r="AA209" s="9"/>
      <c r="AB209" s="9"/>
      <c r="AC209" s="9"/>
      <c r="AD209" s="9"/>
    </row>
    <row r="210" spans="1:30" ht="9.75" customHeight="1">
      <c r="A210" s="6"/>
      <c r="B210" s="6"/>
      <c r="C210" s="6"/>
      <c r="D210" s="45"/>
      <c r="E210" s="45"/>
      <c r="F210" s="45"/>
      <c r="G210" s="6"/>
      <c r="H210" s="6"/>
      <c r="I210" s="6"/>
      <c r="J210" s="6"/>
      <c r="K210" s="79"/>
      <c r="L210" s="6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</row>
    <row r="211" spans="1:30" ht="30" customHeight="1">
      <c r="A211" s="6"/>
      <c r="B211" s="222" t="s">
        <v>89</v>
      </c>
      <c r="C211" s="186"/>
      <c r="D211" s="186"/>
      <c r="E211" s="186"/>
      <c r="F211" s="187"/>
      <c r="G211" s="79"/>
      <c r="H211" s="79"/>
      <c r="I211" s="79"/>
      <c r="J211" s="6"/>
      <c r="K211" s="79"/>
      <c r="L211" s="6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</row>
    <row r="212" spans="1:30" ht="28.5" customHeight="1">
      <c r="A212" s="6"/>
      <c r="B212" s="223" t="s">
        <v>77</v>
      </c>
      <c r="C212" s="187"/>
      <c r="D212" s="133" t="s">
        <v>78</v>
      </c>
      <c r="E212" s="192" t="s">
        <v>79</v>
      </c>
      <c r="F212" s="187"/>
      <c r="G212" s="79"/>
      <c r="H212" s="224" t="s">
        <v>90</v>
      </c>
      <c r="I212" s="225"/>
      <c r="J212" s="226"/>
      <c r="K212" s="79"/>
      <c r="L212" s="6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</row>
    <row r="213" spans="1:30" ht="19.5" customHeight="1">
      <c r="A213" s="6"/>
      <c r="B213" s="193" t="s">
        <v>80</v>
      </c>
      <c r="C213" s="187"/>
      <c r="D213" s="134">
        <f t="shared" ref="D213:D220" si="1">SUMIFS($J$138:$J$187,$C$138:$C$187,"_006 - PLEITEADO AO FUNCULTURA",$D$138:$D$187,B213)</f>
        <v>0</v>
      </c>
      <c r="E213" s="135" t="str">
        <f>IFERROR($D$213*100/D$221,"-")</f>
        <v>-</v>
      </c>
      <c r="F213" s="136" t="s">
        <v>45</v>
      </c>
      <c r="G213" s="57"/>
      <c r="H213" s="227"/>
      <c r="I213" s="200"/>
      <c r="J213" s="228"/>
      <c r="K213" s="79"/>
      <c r="L213" s="6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</row>
    <row r="214" spans="1:30" ht="19.5" customHeight="1">
      <c r="A214" s="6"/>
      <c r="B214" s="193" t="s">
        <v>82</v>
      </c>
      <c r="C214" s="187"/>
      <c r="D214" s="134">
        <f t="shared" si="1"/>
        <v>0</v>
      </c>
      <c r="E214" s="135" t="str">
        <f>IFERROR($D$214*100/D$221,"-")</f>
        <v>-</v>
      </c>
      <c r="F214" s="136" t="s">
        <v>45</v>
      </c>
      <c r="G214" s="57"/>
      <c r="H214" s="227"/>
      <c r="I214" s="200"/>
      <c r="J214" s="228"/>
      <c r="K214" s="79"/>
      <c r="L214" s="6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</row>
    <row r="215" spans="1:30" ht="19.5" customHeight="1">
      <c r="A215" s="6"/>
      <c r="B215" s="193" t="s">
        <v>83</v>
      </c>
      <c r="C215" s="187"/>
      <c r="D215" s="134">
        <f t="shared" si="1"/>
        <v>0</v>
      </c>
      <c r="E215" s="135" t="str">
        <f>IFERROR($D$215*100/D$221,"-")</f>
        <v>-</v>
      </c>
      <c r="F215" s="136" t="s">
        <v>45</v>
      </c>
      <c r="G215" s="57"/>
      <c r="H215" s="227"/>
      <c r="I215" s="200"/>
      <c r="J215" s="228"/>
      <c r="K215" s="79"/>
      <c r="L215" s="6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</row>
    <row r="216" spans="1:30" ht="19.5" customHeight="1">
      <c r="A216" s="6"/>
      <c r="B216" s="193" t="s">
        <v>84</v>
      </c>
      <c r="C216" s="187"/>
      <c r="D216" s="134">
        <f t="shared" si="1"/>
        <v>0</v>
      </c>
      <c r="E216" s="135" t="str">
        <f>IFERROR($D$216*100/D$221,"-")</f>
        <v>-</v>
      </c>
      <c r="F216" s="136" t="s">
        <v>45</v>
      </c>
      <c r="G216" s="57"/>
      <c r="H216" s="227"/>
      <c r="I216" s="200"/>
      <c r="J216" s="228"/>
      <c r="K216" s="79"/>
      <c r="L216" s="6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</row>
    <row r="217" spans="1:30" ht="19.5" customHeight="1">
      <c r="A217" s="6"/>
      <c r="B217" s="193" t="s">
        <v>85</v>
      </c>
      <c r="C217" s="187"/>
      <c r="D217" s="134">
        <f t="shared" si="1"/>
        <v>0</v>
      </c>
      <c r="E217" s="135" t="str">
        <f>IFERROR($D$217*100/D$221,"-")</f>
        <v>-</v>
      </c>
      <c r="F217" s="136" t="s">
        <v>45</v>
      </c>
      <c r="G217" s="57"/>
      <c r="H217" s="229"/>
      <c r="I217" s="230"/>
      <c r="J217" s="231"/>
      <c r="K217" s="79"/>
      <c r="L217" s="6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</row>
    <row r="218" spans="1:30" ht="19.5" customHeight="1">
      <c r="A218" s="6"/>
      <c r="B218" s="193" t="s">
        <v>86</v>
      </c>
      <c r="C218" s="187"/>
      <c r="D218" s="134">
        <f t="shared" si="1"/>
        <v>0</v>
      </c>
      <c r="E218" s="135" t="str">
        <f>IFERROR($D$218*100/D$221,"-")</f>
        <v>-</v>
      </c>
      <c r="F218" s="136" t="s">
        <v>45</v>
      </c>
      <c r="G218" s="57"/>
      <c r="H218" s="57"/>
      <c r="I218" s="6"/>
      <c r="J218" s="6"/>
      <c r="K218" s="79"/>
      <c r="L218" s="6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</row>
    <row r="219" spans="1:30" ht="19.5" customHeight="1">
      <c r="A219" s="6"/>
      <c r="B219" s="193" t="s">
        <v>87</v>
      </c>
      <c r="C219" s="187"/>
      <c r="D219" s="134">
        <f t="shared" si="1"/>
        <v>0</v>
      </c>
      <c r="E219" s="135" t="str">
        <f>IFERROR($D$219*100/D$221,"-")</f>
        <v>-</v>
      </c>
      <c r="F219" s="136" t="s">
        <v>45</v>
      </c>
      <c r="G219" s="57"/>
      <c r="H219" s="57"/>
      <c r="I219" s="6"/>
      <c r="J219" s="6"/>
      <c r="K219" s="79"/>
      <c r="L219" s="6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</row>
    <row r="220" spans="1:30" ht="19.5" customHeight="1">
      <c r="A220" s="6"/>
      <c r="B220" s="190" t="s">
        <v>88</v>
      </c>
      <c r="C220" s="191"/>
      <c r="D220" s="134">
        <f t="shared" si="1"/>
        <v>0</v>
      </c>
      <c r="E220" s="135" t="str">
        <f>IFERROR($D$220*100/D$221,"-")</f>
        <v>-</v>
      </c>
      <c r="F220" s="136" t="s">
        <v>45</v>
      </c>
      <c r="G220" s="143"/>
      <c r="H220" s="57"/>
      <c r="I220" s="6"/>
      <c r="J220" s="6"/>
      <c r="K220" s="79"/>
      <c r="L220" s="6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27.75" customHeight="1">
      <c r="A221" s="6"/>
      <c r="B221" s="192" t="s">
        <v>91</v>
      </c>
      <c r="C221" s="186"/>
      <c r="D221" s="144">
        <f>SUM($D$213:$D$220)</f>
        <v>0</v>
      </c>
      <c r="E221" s="145"/>
      <c r="F221" s="83"/>
      <c r="G221" s="146"/>
      <c r="H221" s="147"/>
      <c r="I221" s="148"/>
      <c r="J221" s="6"/>
      <c r="K221" s="79"/>
      <c r="L221" s="6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8.25" customHeight="1">
      <c r="A222" s="6"/>
      <c r="B222" s="6"/>
      <c r="C222" s="6"/>
      <c r="D222" s="45"/>
      <c r="E222" s="45"/>
      <c r="F222" s="45"/>
      <c r="G222" s="6"/>
      <c r="H222" s="6"/>
      <c r="I222" s="6"/>
      <c r="J222" s="6"/>
      <c r="K222" s="79"/>
      <c r="L222" s="6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9.75" customHeight="1">
      <c r="A223" s="6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6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9.75" customHeight="1">
      <c r="A224" s="6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6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9.75" customHeight="1">
      <c r="A225" s="6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6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43.5" customHeight="1">
      <c r="A226" s="82"/>
      <c r="B226" s="232" t="s">
        <v>92</v>
      </c>
      <c r="C226" s="197"/>
      <c r="D226" s="197"/>
      <c r="E226" s="197"/>
      <c r="F226" s="197"/>
      <c r="G226" s="197"/>
      <c r="H226" s="197"/>
      <c r="I226" s="197"/>
      <c r="J226" s="151"/>
      <c r="K226" s="152"/>
      <c r="L226" s="6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19.5" customHeight="1">
      <c r="A227" s="82"/>
      <c r="B227" s="223" t="s">
        <v>77</v>
      </c>
      <c r="C227" s="187"/>
      <c r="D227" s="222" t="s">
        <v>78</v>
      </c>
      <c r="E227" s="187"/>
      <c r="F227" s="153" t="s">
        <v>93</v>
      </c>
      <c r="G227" s="154" t="s">
        <v>94</v>
      </c>
      <c r="H227" s="155" t="s">
        <v>95</v>
      </c>
      <c r="I227" s="156" t="s">
        <v>96</v>
      </c>
      <c r="J227" s="157"/>
      <c r="K227" s="157"/>
      <c r="L227" s="6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19.5" customHeight="1">
      <c r="A228" s="82"/>
      <c r="B228" s="193" t="s">
        <v>80</v>
      </c>
      <c r="C228" s="187"/>
      <c r="D228" s="194">
        <f>$D$213</f>
        <v>0</v>
      </c>
      <c r="E228" s="187"/>
      <c r="F228" s="158"/>
      <c r="G228" s="159"/>
      <c r="H228" s="159"/>
      <c r="I228" s="159"/>
      <c r="J228" s="160"/>
      <c r="K228" s="160"/>
      <c r="L228" s="6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19.5" customHeight="1">
      <c r="A229" s="82"/>
      <c r="B229" s="193" t="s">
        <v>82</v>
      </c>
      <c r="C229" s="187"/>
      <c r="D229" s="194">
        <f>$D$214</f>
        <v>0</v>
      </c>
      <c r="E229" s="187"/>
      <c r="F229" s="158"/>
      <c r="G229" s="159"/>
      <c r="H229" s="159"/>
      <c r="I229" s="159"/>
      <c r="J229" s="160"/>
      <c r="K229" s="160"/>
      <c r="L229" s="6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19.5" customHeight="1">
      <c r="A230" s="82"/>
      <c r="B230" s="193" t="s">
        <v>83</v>
      </c>
      <c r="C230" s="187"/>
      <c r="D230" s="194">
        <f>$D$215</f>
        <v>0</v>
      </c>
      <c r="E230" s="187"/>
      <c r="F230" s="158"/>
      <c r="G230" s="159"/>
      <c r="H230" s="159"/>
      <c r="I230" s="159"/>
      <c r="J230" s="160"/>
      <c r="K230" s="160"/>
      <c r="L230" s="6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19.5" customHeight="1">
      <c r="A231" s="82"/>
      <c r="B231" s="193" t="s">
        <v>84</v>
      </c>
      <c r="C231" s="187"/>
      <c r="D231" s="194">
        <f>$D$216</f>
        <v>0</v>
      </c>
      <c r="E231" s="187"/>
      <c r="F231" s="158"/>
      <c r="G231" s="159"/>
      <c r="H231" s="159"/>
      <c r="I231" s="159"/>
      <c r="J231" s="160"/>
      <c r="K231" s="160"/>
      <c r="L231" s="6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19.5" customHeight="1">
      <c r="A232" s="82"/>
      <c r="B232" s="193" t="s">
        <v>85</v>
      </c>
      <c r="C232" s="187"/>
      <c r="D232" s="194">
        <f>$D$217</f>
        <v>0</v>
      </c>
      <c r="E232" s="187"/>
      <c r="F232" s="158"/>
      <c r="G232" s="159"/>
      <c r="H232" s="159"/>
      <c r="I232" s="159"/>
      <c r="J232" s="160"/>
      <c r="K232" s="160"/>
      <c r="L232" s="6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19.5" customHeight="1">
      <c r="A233" s="82"/>
      <c r="B233" s="193" t="s">
        <v>86</v>
      </c>
      <c r="C233" s="187"/>
      <c r="D233" s="194">
        <f>$D$218</f>
        <v>0</v>
      </c>
      <c r="E233" s="187"/>
      <c r="F233" s="158"/>
      <c r="G233" s="159"/>
      <c r="H233" s="159"/>
      <c r="I233" s="159"/>
      <c r="J233" s="160"/>
      <c r="K233" s="160"/>
      <c r="L233" s="6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19.5" customHeight="1">
      <c r="A234" s="82"/>
      <c r="B234" s="193" t="s">
        <v>87</v>
      </c>
      <c r="C234" s="187"/>
      <c r="D234" s="194">
        <f>$D$219</f>
        <v>0</v>
      </c>
      <c r="E234" s="187"/>
      <c r="F234" s="158"/>
      <c r="G234" s="159"/>
      <c r="H234" s="159"/>
      <c r="I234" s="159"/>
      <c r="J234" s="160"/>
      <c r="K234" s="160"/>
      <c r="L234" s="6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19.5" customHeight="1">
      <c r="A235" s="82"/>
      <c r="B235" s="193" t="s">
        <v>88</v>
      </c>
      <c r="C235" s="187"/>
      <c r="D235" s="194">
        <f>$D$220</f>
        <v>0</v>
      </c>
      <c r="E235" s="187"/>
      <c r="F235" s="158"/>
      <c r="G235" s="159"/>
      <c r="H235" s="159"/>
      <c r="I235" s="159"/>
      <c r="J235" s="160"/>
      <c r="K235" s="160"/>
      <c r="L235" s="6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42" customHeight="1">
      <c r="A236" s="6"/>
      <c r="B236" s="212" t="s">
        <v>97</v>
      </c>
      <c r="C236" s="213"/>
      <c r="D236" s="213"/>
      <c r="E236" s="191"/>
      <c r="F236" s="161">
        <f>SUM($F$228:$F$235)</f>
        <v>0</v>
      </c>
      <c r="G236" s="161">
        <f>SUM($G$228:$G$235)</f>
        <v>0</v>
      </c>
      <c r="H236" s="161">
        <f>SUM($H$228:$H$235)</f>
        <v>0</v>
      </c>
      <c r="I236" s="161">
        <f>SUM($I$228:$I$235)</f>
        <v>0</v>
      </c>
      <c r="J236" s="160"/>
      <c r="K236" s="160"/>
      <c r="L236" s="6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9.75" customHeight="1">
      <c r="A237" s="6"/>
      <c r="B237" s="37"/>
      <c r="C237" s="162"/>
      <c r="D237" s="162"/>
      <c r="E237" s="163"/>
      <c r="F237" s="164"/>
      <c r="G237" s="164"/>
      <c r="H237" s="164"/>
      <c r="I237" s="164"/>
      <c r="J237" s="160"/>
      <c r="K237" s="157"/>
      <c r="L237" s="6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54" customHeight="1">
      <c r="A238" s="6"/>
      <c r="B238" s="82"/>
      <c r="C238" s="214" t="s">
        <v>98</v>
      </c>
      <c r="D238" s="215"/>
      <c r="E238" s="215"/>
      <c r="F238" s="165"/>
      <c r="G238" s="166"/>
      <c r="H238" s="167"/>
      <c r="I238" s="168"/>
      <c r="J238" s="157"/>
      <c r="K238" s="157"/>
      <c r="L238" s="6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9.75" customHeight="1">
      <c r="A239" s="6"/>
      <c r="B239" s="6"/>
      <c r="C239" s="45"/>
      <c r="D239" s="45"/>
      <c r="E239" s="45"/>
      <c r="F239" s="6"/>
      <c r="G239" s="6"/>
      <c r="H239" s="6"/>
      <c r="I239" s="6"/>
      <c r="J239" s="6"/>
      <c r="K239" s="6"/>
      <c r="L239" s="6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9.75" customHeight="1">
      <c r="A240" s="6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6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9.75" customHeight="1">
      <c r="A241" s="6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6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14.25" customHeight="1">
      <c r="A242" s="6"/>
      <c r="B242" s="82"/>
      <c r="C242" s="83"/>
      <c r="D242" s="83"/>
      <c r="E242" s="83"/>
      <c r="F242" s="83"/>
      <c r="G242" s="83"/>
      <c r="H242" s="83"/>
      <c r="I242" s="83"/>
      <c r="J242" s="83"/>
      <c r="K242" s="24"/>
      <c r="L242" s="6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9.75" customHeight="1">
      <c r="A243" s="6"/>
      <c r="B243" s="82"/>
      <c r="C243" s="216" t="s">
        <v>99</v>
      </c>
      <c r="D243" s="197"/>
      <c r="E243" s="197"/>
      <c r="F243" s="197"/>
      <c r="G243" s="197"/>
      <c r="H243" s="197"/>
      <c r="I243" s="197"/>
      <c r="J243" s="198"/>
      <c r="K243" s="24"/>
      <c r="L243" s="6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19.5" customHeight="1">
      <c r="A244" s="6"/>
      <c r="B244" s="82"/>
      <c r="C244" s="202"/>
      <c r="D244" s="203"/>
      <c r="E244" s="203"/>
      <c r="F244" s="203"/>
      <c r="G244" s="203"/>
      <c r="H244" s="203"/>
      <c r="I244" s="203"/>
      <c r="J244" s="204"/>
      <c r="K244" s="24"/>
      <c r="L244" s="6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19.5" customHeight="1">
      <c r="A245" s="6"/>
      <c r="B245" s="82"/>
      <c r="C245" s="83"/>
      <c r="D245" s="170"/>
      <c r="E245" s="45"/>
      <c r="F245" s="45"/>
      <c r="G245" s="45"/>
      <c r="H245" s="45"/>
      <c r="I245" s="171"/>
      <c r="J245" s="83"/>
      <c r="K245" s="24"/>
      <c r="L245" s="6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33.75" customHeight="1">
      <c r="A246" s="6"/>
      <c r="B246" s="82"/>
      <c r="C246" s="34"/>
      <c r="D246" s="114" t="s">
        <v>100</v>
      </c>
      <c r="E246" s="217"/>
      <c r="F246" s="187"/>
      <c r="G246" s="172" t="s">
        <v>101</v>
      </c>
      <c r="H246" s="195"/>
      <c r="I246" s="187"/>
      <c r="J246" s="83"/>
      <c r="K246" s="24"/>
      <c r="L246" s="6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19.5" customHeight="1">
      <c r="A247" s="6"/>
      <c r="B247" s="82"/>
      <c r="C247" s="34"/>
      <c r="D247" s="84"/>
      <c r="E247" s="85"/>
      <c r="F247" s="85"/>
      <c r="G247" s="85"/>
      <c r="H247" s="85"/>
      <c r="I247" s="86"/>
      <c r="J247" s="83"/>
      <c r="K247" s="24"/>
      <c r="L247" s="6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28.5" customHeight="1">
      <c r="A248" s="6"/>
      <c r="B248" s="82"/>
      <c r="C248" s="34"/>
      <c r="D248" s="196" t="s">
        <v>102</v>
      </c>
      <c r="E248" s="197"/>
      <c r="F248" s="197"/>
      <c r="G248" s="197"/>
      <c r="H248" s="197"/>
      <c r="I248" s="198"/>
      <c r="J248" s="83"/>
      <c r="K248" s="24"/>
      <c r="L248" s="6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50.25" customHeight="1">
      <c r="A249" s="6"/>
      <c r="B249" s="82"/>
      <c r="C249" s="34"/>
      <c r="D249" s="199"/>
      <c r="E249" s="200"/>
      <c r="F249" s="200"/>
      <c r="G249" s="200"/>
      <c r="H249" s="200"/>
      <c r="I249" s="201"/>
      <c r="J249" s="83"/>
      <c r="K249" s="24"/>
      <c r="L249" s="6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69.75" customHeight="1">
      <c r="A250" s="6"/>
      <c r="B250" s="82"/>
      <c r="C250" s="34"/>
      <c r="D250" s="202"/>
      <c r="E250" s="203"/>
      <c r="F250" s="203"/>
      <c r="G250" s="203"/>
      <c r="H250" s="203"/>
      <c r="I250" s="204"/>
      <c r="J250" s="83"/>
      <c r="K250" s="24"/>
      <c r="L250" s="6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9" customHeight="1">
      <c r="A251" s="6"/>
      <c r="B251" s="82"/>
      <c r="C251" s="173"/>
      <c r="D251" s="173"/>
      <c r="E251" s="173"/>
      <c r="F251" s="173"/>
      <c r="G251" s="173"/>
      <c r="H251" s="173"/>
      <c r="I251" s="173"/>
      <c r="J251" s="173"/>
      <c r="K251" s="24"/>
      <c r="L251" s="6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19.5" customHeight="1">
      <c r="A252" s="6"/>
      <c r="B252" s="6"/>
      <c r="C252" s="173"/>
      <c r="D252" s="173"/>
      <c r="E252" s="173"/>
      <c r="F252" s="173"/>
      <c r="G252" s="173"/>
      <c r="H252" s="173"/>
      <c r="I252" s="173"/>
      <c r="J252" s="173"/>
      <c r="K252" s="6"/>
      <c r="L252" s="6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19.5" customHeight="1">
      <c r="A253" s="174"/>
      <c r="B253" s="174"/>
      <c r="C253" s="175"/>
      <c r="D253" s="175"/>
      <c r="E253" s="175"/>
      <c r="F253" s="175"/>
      <c r="G253" s="175"/>
      <c r="H253" s="175"/>
      <c r="I253" s="175"/>
      <c r="J253" s="175"/>
      <c r="K253" s="174"/>
      <c r="L253" s="174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  <c r="AA253" s="176"/>
      <c r="AB253" s="176"/>
      <c r="AC253" s="176"/>
      <c r="AD253" s="176"/>
    </row>
    <row r="254" spans="1:30" ht="19.5" customHeight="1">
      <c r="A254" s="174"/>
      <c r="B254" s="207"/>
      <c r="C254" s="208"/>
      <c r="D254" s="208"/>
      <c r="E254" s="208"/>
      <c r="F254" s="208"/>
      <c r="G254" s="208"/>
      <c r="H254" s="208"/>
      <c r="I254" s="208"/>
      <c r="J254" s="208"/>
      <c r="K254" s="209"/>
      <c r="L254" s="174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  <c r="AA254" s="176"/>
      <c r="AB254" s="176"/>
      <c r="AC254" s="176"/>
      <c r="AD254" s="176"/>
    </row>
    <row r="255" spans="1:30" ht="19.5" customHeight="1">
      <c r="A255" s="174"/>
      <c r="B255" s="210"/>
      <c r="C255" s="206"/>
      <c r="D255" s="206"/>
      <c r="E255" s="206"/>
      <c r="F255" s="206"/>
      <c r="G255" s="206"/>
      <c r="H255" s="206"/>
      <c r="I255" s="206"/>
      <c r="J255" s="206"/>
      <c r="K255" s="211"/>
      <c r="L255" s="174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6"/>
      <c r="AC255" s="176"/>
      <c r="AD255" s="176"/>
    </row>
    <row r="256" spans="1:30" ht="19.5" customHeight="1">
      <c r="A256" s="174"/>
      <c r="B256" s="174"/>
      <c r="C256" s="175"/>
      <c r="D256" s="175"/>
      <c r="E256" s="175"/>
      <c r="F256" s="175"/>
      <c r="G256" s="175"/>
      <c r="H256" s="175"/>
      <c r="I256" s="175"/>
      <c r="J256" s="175"/>
      <c r="K256" s="174"/>
      <c r="L256" s="174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  <c r="AA256" s="176"/>
      <c r="AB256" s="176"/>
      <c r="AC256" s="176"/>
      <c r="AD256" s="176"/>
    </row>
    <row r="257" spans="1:30" ht="19.5" customHeight="1">
      <c r="A257" s="174"/>
      <c r="B257" s="174"/>
      <c r="C257" s="175"/>
      <c r="D257" s="175"/>
      <c r="E257" s="175"/>
      <c r="F257" s="175"/>
      <c r="G257" s="175"/>
      <c r="H257" s="175"/>
      <c r="I257" s="175"/>
      <c r="J257" s="175"/>
      <c r="K257" s="174"/>
      <c r="L257" s="174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6"/>
      <c r="AC257" s="176"/>
      <c r="AD257" s="176"/>
    </row>
    <row r="258" spans="1:30" ht="19.5" customHeight="1">
      <c r="A258" s="174"/>
      <c r="B258" s="174"/>
      <c r="C258" s="175"/>
      <c r="D258" s="175"/>
      <c r="E258" s="175"/>
      <c r="F258" s="175"/>
      <c r="G258" s="175"/>
      <c r="H258" s="175"/>
      <c r="I258" s="175"/>
      <c r="J258" s="175"/>
      <c r="K258" s="174"/>
      <c r="L258" s="174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  <c r="AA258" s="176"/>
      <c r="AB258" s="176"/>
      <c r="AC258" s="176"/>
      <c r="AD258" s="176"/>
    </row>
    <row r="259" spans="1:30" ht="19.5" customHeight="1">
      <c r="A259" s="174"/>
      <c r="B259" s="177"/>
      <c r="C259" s="175"/>
      <c r="D259" s="175"/>
      <c r="E259" s="175"/>
      <c r="F259" s="175"/>
      <c r="G259" s="175"/>
      <c r="H259" s="175"/>
      <c r="I259" s="175"/>
      <c r="J259" s="175"/>
      <c r="K259" s="178"/>
      <c r="L259" s="174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6"/>
      <c r="AC259" s="176"/>
      <c r="AD259" s="176"/>
    </row>
    <row r="260" spans="1:30" ht="19.5" customHeight="1">
      <c r="A260" s="174"/>
      <c r="B260" s="174"/>
      <c r="C260" s="205"/>
      <c r="D260" s="206"/>
      <c r="E260" s="206"/>
      <c r="F260" s="206"/>
      <c r="G260" s="206"/>
      <c r="H260" s="206"/>
      <c r="I260" s="206"/>
      <c r="J260" s="206"/>
      <c r="K260" s="174"/>
      <c r="L260" s="174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  <c r="AA260" s="176"/>
      <c r="AB260" s="176"/>
      <c r="AC260" s="176"/>
      <c r="AD260" s="176"/>
    </row>
    <row r="261" spans="1:30" ht="19.5" customHeight="1">
      <c r="A261" s="174"/>
      <c r="B261" s="174"/>
      <c r="C261" s="174"/>
      <c r="D261" s="174"/>
      <c r="E261" s="174"/>
      <c r="F261" s="174"/>
      <c r="G261" s="174"/>
      <c r="H261" s="174"/>
      <c r="I261" s="174"/>
      <c r="J261" s="174"/>
      <c r="K261" s="174"/>
      <c r="L261" s="174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6"/>
      <c r="AC261" s="176"/>
      <c r="AD261" s="176"/>
    </row>
    <row r="262" spans="1:30" ht="19.5" hidden="1" customHeight="1">
      <c r="A262" s="179"/>
      <c r="B262" s="3"/>
      <c r="C262" s="3"/>
      <c r="D262" s="3"/>
      <c r="E262" s="3"/>
      <c r="F262" s="180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9.5" hidden="1" customHeight="1">
      <c r="A263" s="179"/>
      <c r="B263" s="3"/>
      <c r="C263" s="3"/>
      <c r="D263" s="3"/>
      <c r="E263" s="3"/>
      <c r="F263" s="180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</sheetData>
  <mergeCells count="292">
    <mergeCell ref="E166:F166"/>
    <mergeCell ref="E167:F167"/>
    <mergeCell ref="E168:F168"/>
    <mergeCell ref="E169:F169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D125:G125"/>
    <mergeCell ref="E126:F126"/>
    <mergeCell ref="I126:J126"/>
    <mergeCell ref="F128:G128"/>
    <mergeCell ref="F129:G129"/>
    <mergeCell ref="C131:J131"/>
    <mergeCell ref="B136:K136"/>
    <mergeCell ref="E137:F137"/>
    <mergeCell ref="E138:F138"/>
    <mergeCell ref="C117:J117"/>
    <mergeCell ref="D118:G118"/>
    <mergeCell ref="I118:J118"/>
    <mergeCell ref="D119:G119"/>
    <mergeCell ref="D120:G120"/>
    <mergeCell ref="D121:G121"/>
    <mergeCell ref="D122:G122"/>
    <mergeCell ref="D123:G123"/>
    <mergeCell ref="D124:G124"/>
    <mergeCell ref="E101:F101"/>
    <mergeCell ref="E107:F107"/>
    <mergeCell ref="G107:I107"/>
    <mergeCell ref="G105:I105"/>
    <mergeCell ref="J105:K105"/>
    <mergeCell ref="B106:D106"/>
    <mergeCell ref="E106:F106"/>
    <mergeCell ref="G106:I106"/>
    <mergeCell ref="J106:K106"/>
    <mergeCell ref="J107:K107"/>
    <mergeCell ref="G40:H40"/>
    <mergeCell ref="I40:J40"/>
    <mergeCell ref="C38:F38"/>
    <mergeCell ref="G38:H38"/>
    <mergeCell ref="I38:J38"/>
    <mergeCell ref="C39:F39"/>
    <mergeCell ref="G39:H39"/>
    <mergeCell ref="I39:J39"/>
    <mergeCell ref="C40:F40"/>
    <mergeCell ref="G37:H37"/>
    <mergeCell ref="I37:J37"/>
    <mergeCell ref="C35:F35"/>
    <mergeCell ref="G35:H35"/>
    <mergeCell ref="I35:J35"/>
    <mergeCell ref="C36:F36"/>
    <mergeCell ref="G36:H36"/>
    <mergeCell ref="I36:J36"/>
    <mergeCell ref="C37:F37"/>
    <mergeCell ref="G34:H34"/>
    <mergeCell ref="I34:J34"/>
    <mergeCell ref="C32:F32"/>
    <mergeCell ref="G32:H32"/>
    <mergeCell ref="I32:J32"/>
    <mergeCell ref="C33:F33"/>
    <mergeCell ref="G33:H33"/>
    <mergeCell ref="I33:J33"/>
    <mergeCell ref="C34:F34"/>
    <mergeCell ref="J91:K91"/>
    <mergeCell ref="J92:K92"/>
    <mergeCell ref="B76:K76"/>
    <mergeCell ref="F77:G77"/>
    <mergeCell ref="B80:K80"/>
    <mergeCell ref="E81:F81"/>
    <mergeCell ref="H82:I82"/>
    <mergeCell ref="B87:K87"/>
    <mergeCell ref="J88:K88"/>
    <mergeCell ref="B88:D88"/>
    <mergeCell ref="B89:D89"/>
    <mergeCell ref="E89:F89"/>
    <mergeCell ref="G89:I89"/>
    <mergeCell ref="B90:D90"/>
    <mergeCell ref="E90:F90"/>
    <mergeCell ref="G90:I90"/>
    <mergeCell ref="B59:C59"/>
    <mergeCell ref="B60:C60"/>
    <mergeCell ref="C62:J66"/>
    <mergeCell ref="C68:J72"/>
    <mergeCell ref="B74:K74"/>
    <mergeCell ref="E88:F88"/>
    <mergeCell ref="G88:I88"/>
    <mergeCell ref="J89:K89"/>
    <mergeCell ref="J90:K90"/>
    <mergeCell ref="C42:J46"/>
    <mergeCell ref="B51:K51"/>
    <mergeCell ref="B52:C52"/>
    <mergeCell ref="B53:C53"/>
    <mergeCell ref="B54:C54"/>
    <mergeCell ref="B55:C55"/>
    <mergeCell ref="B56:C56"/>
    <mergeCell ref="B57:C57"/>
    <mergeCell ref="B58:C58"/>
    <mergeCell ref="G27:H27"/>
    <mergeCell ref="I27:J27"/>
    <mergeCell ref="C28:F28"/>
    <mergeCell ref="G31:H31"/>
    <mergeCell ref="I31:J31"/>
    <mergeCell ref="C29:F29"/>
    <mergeCell ref="G29:H29"/>
    <mergeCell ref="I29:J29"/>
    <mergeCell ref="C30:F30"/>
    <mergeCell ref="G30:H30"/>
    <mergeCell ref="I30:J30"/>
    <mergeCell ref="C31:F31"/>
    <mergeCell ref="B228:C228"/>
    <mergeCell ref="D228:E228"/>
    <mergeCell ref="B1:K1"/>
    <mergeCell ref="B3:K3"/>
    <mergeCell ref="B4:K4"/>
    <mergeCell ref="B5:K5"/>
    <mergeCell ref="B6:K6"/>
    <mergeCell ref="C10:D10"/>
    <mergeCell ref="C11:E11"/>
    <mergeCell ref="G25:H25"/>
    <mergeCell ref="I25:J25"/>
    <mergeCell ref="H10:I10"/>
    <mergeCell ref="H11:J11"/>
    <mergeCell ref="E14:H14"/>
    <mergeCell ref="E16:H16"/>
    <mergeCell ref="E17:H17"/>
    <mergeCell ref="B24:K24"/>
    <mergeCell ref="C25:F25"/>
    <mergeCell ref="G28:H28"/>
    <mergeCell ref="I28:J28"/>
    <mergeCell ref="C26:F26"/>
    <mergeCell ref="G26:H26"/>
    <mergeCell ref="I26:J26"/>
    <mergeCell ref="C27:F27"/>
    <mergeCell ref="B207:C207"/>
    <mergeCell ref="B208:C208"/>
    <mergeCell ref="B209:C209"/>
    <mergeCell ref="B211:F211"/>
    <mergeCell ref="B212:C212"/>
    <mergeCell ref="E212:F212"/>
    <mergeCell ref="H212:J217"/>
    <mergeCell ref="B226:I226"/>
    <mergeCell ref="B227:C227"/>
    <mergeCell ref="D227:E227"/>
    <mergeCell ref="B203:C203"/>
    <mergeCell ref="C192:J192"/>
    <mergeCell ref="C194:J194"/>
    <mergeCell ref="B199:F199"/>
    <mergeCell ref="B200:C200"/>
    <mergeCell ref="E200:F200"/>
    <mergeCell ref="B201:C201"/>
    <mergeCell ref="H201:J206"/>
    <mergeCell ref="B206:C206"/>
    <mergeCell ref="B204:C204"/>
    <mergeCell ref="B205:C205"/>
    <mergeCell ref="E183:F183"/>
    <mergeCell ref="E184:F184"/>
    <mergeCell ref="E185:F185"/>
    <mergeCell ref="E186:F186"/>
    <mergeCell ref="E187:F187"/>
    <mergeCell ref="D189:G189"/>
    <mergeCell ref="I189:I190"/>
    <mergeCell ref="D190:G190"/>
    <mergeCell ref="B202:C202"/>
    <mergeCell ref="H246:I246"/>
    <mergeCell ref="D248:I250"/>
    <mergeCell ref="C260:J260"/>
    <mergeCell ref="B254:K255"/>
    <mergeCell ref="D233:E233"/>
    <mergeCell ref="D234:E234"/>
    <mergeCell ref="D235:E235"/>
    <mergeCell ref="B236:E236"/>
    <mergeCell ref="C238:E238"/>
    <mergeCell ref="C243:J244"/>
    <mergeCell ref="E246:F246"/>
    <mergeCell ref="B232:C232"/>
    <mergeCell ref="B233:C233"/>
    <mergeCell ref="B234:C234"/>
    <mergeCell ref="B235:C235"/>
    <mergeCell ref="B229:C229"/>
    <mergeCell ref="D229:E229"/>
    <mergeCell ref="B230:C230"/>
    <mergeCell ref="D230:E230"/>
    <mergeCell ref="B231:C231"/>
    <mergeCell ref="D231:E231"/>
    <mergeCell ref="D232:E232"/>
    <mergeCell ref="C110:J110"/>
    <mergeCell ref="C112:J112"/>
    <mergeCell ref="B220:C220"/>
    <mergeCell ref="B221:C221"/>
    <mergeCell ref="B213:C213"/>
    <mergeCell ref="B214:C214"/>
    <mergeCell ref="B215:C215"/>
    <mergeCell ref="B216:C216"/>
    <mergeCell ref="B217:C217"/>
    <mergeCell ref="B218:C218"/>
    <mergeCell ref="B219:C21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G96:I96"/>
    <mergeCell ref="J96:K96"/>
    <mergeCell ref="B97:D97"/>
    <mergeCell ref="E97:F97"/>
    <mergeCell ref="G101:I101"/>
    <mergeCell ref="J101:K101"/>
    <mergeCell ref="B107:D107"/>
    <mergeCell ref="B108:D108"/>
    <mergeCell ref="E108:F108"/>
    <mergeCell ref="G108:I108"/>
    <mergeCell ref="J108:K108"/>
    <mergeCell ref="B98:D98"/>
    <mergeCell ref="E98:F98"/>
    <mergeCell ref="G98:I98"/>
    <mergeCell ref="J98:K98"/>
    <mergeCell ref="E99:F99"/>
    <mergeCell ref="G99:I99"/>
    <mergeCell ref="J99:K99"/>
    <mergeCell ref="B99:D99"/>
    <mergeCell ref="B100:D100"/>
    <mergeCell ref="E100:F100"/>
    <mergeCell ref="G100:I100"/>
    <mergeCell ref="J100:K100"/>
    <mergeCell ref="B101:D101"/>
    <mergeCell ref="B105:D105"/>
    <mergeCell ref="E105:F105"/>
    <mergeCell ref="E93:F93"/>
    <mergeCell ref="G93:I93"/>
    <mergeCell ref="J93:K93"/>
    <mergeCell ref="B91:D91"/>
    <mergeCell ref="E91:F91"/>
    <mergeCell ref="G91:I91"/>
    <mergeCell ref="B92:D92"/>
    <mergeCell ref="E92:F92"/>
    <mergeCell ref="G92:I92"/>
    <mergeCell ref="B93:D93"/>
    <mergeCell ref="B94:D94"/>
    <mergeCell ref="E94:F94"/>
    <mergeCell ref="G94:I94"/>
    <mergeCell ref="J94:K94"/>
    <mergeCell ref="E95:F95"/>
    <mergeCell ref="G95:I95"/>
    <mergeCell ref="J95:K95"/>
    <mergeCell ref="G97:I97"/>
    <mergeCell ref="J97:K97"/>
    <mergeCell ref="B95:D95"/>
    <mergeCell ref="B96:D96"/>
    <mergeCell ref="E96:F96"/>
    <mergeCell ref="B102:D102"/>
    <mergeCell ref="E102:F102"/>
    <mergeCell ref="G102:I102"/>
    <mergeCell ref="J102:K102"/>
    <mergeCell ref="E103:F103"/>
    <mergeCell ref="G103:I103"/>
    <mergeCell ref="J103:K103"/>
    <mergeCell ref="B103:D103"/>
    <mergeCell ref="B104:D104"/>
    <mergeCell ref="E104:F104"/>
    <mergeCell ref="G104:I104"/>
    <mergeCell ref="J104:K104"/>
  </mergeCells>
  <dataValidations count="8">
    <dataValidation type="list" allowBlank="1" showErrorMessage="1" sqref="F53:H60 J53:J60" xr:uid="{00000000-0002-0000-0000-000000000000}">
      <formula1>sna</formula1>
    </dataValidation>
    <dataValidation type="list" allowBlank="1" showErrorMessage="1" sqref="K138:K187" xr:uid="{00000000-0002-0000-0000-000001000000}">
      <formula1>pj</formula1>
    </dataValidation>
    <dataValidation type="list" allowBlank="1" showErrorMessage="1" sqref="I53:I60" xr:uid="{00000000-0002-0000-0000-000002000000}">
      <formula1>igen</formula1>
    </dataValidation>
    <dataValidation type="list" allowBlank="1" showErrorMessage="1" sqref="G138:G187 Q138:Q187" xr:uid="{00000000-0002-0000-0000-000003000000}">
      <formula1>tipo</formula1>
    </dataValidation>
    <dataValidation type="list" allowBlank="1" showErrorMessage="1" sqref="E17" xr:uid="{00000000-0002-0000-0000-000004000000}">
      <formula1>cat</formula1>
    </dataValidation>
    <dataValidation type="list" allowBlank="1" showErrorMessage="1" sqref="D138:D187" xr:uid="{00000000-0002-0000-0000-000005000000}">
      <formula1>fase</formula1>
    </dataValidation>
    <dataValidation type="list" allowBlank="1" showErrorMessage="1" sqref="C138:C187" xr:uid="{00000000-0002-0000-0000-000006000000}">
      <formula1>fonte</formula1>
    </dataValidation>
    <dataValidation type="list" allowBlank="1" showErrorMessage="1" sqref="F238:I238" xr:uid="{00000000-0002-0000-0000-000007000000}">
      <formula1>mes</formula1>
    </dataValidation>
  </dataValidations>
  <pageMargins left="0.27559055118110237" right="0.27559055118110237" top="0.51181102362204722" bottom="0.27559055118110237" header="0" footer="0"/>
  <pageSetup paperSize="9" fitToHeight="0" orientation="landscape"/>
  <headerFooter>
    <oddHeader>&amp;CANEXO 1 - 17º Edital Funcultura Audiovisual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000"/>
  <sheetViews>
    <sheetView workbookViewId="0"/>
  </sheetViews>
  <sheetFormatPr defaultColWidth="14.42578125" defaultRowHeight="15" customHeight="1"/>
  <cols>
    <col min="1" max="1" width="83.140625" customWidth="1"/>
    <col min="2" max="2" width="8.7109375" customWidth="1"/>
    <col min="3" max="3" width="47.85546875" customWidth="1"/>
    <col min="4" max="26" width="8.7109375" customWidth="1"/>
  </cols>
  <sheetData>
    <row r="2" spans="1:1">
      <c r="A2" s="181" t="s">
        <v>103</v>
      </c>
    </row>
    <row r="3" spans="1:1">
      <c r="A3" s="181" t="s">
        <v>104</v>
      </c>
    </row>
    <row r="4" spans="1:1">
      <c r="A4" s="181" t="s">
        <v>105</v>
      </c>
    </row>
    <row r="5" spans="1:1">
      <c r="A5" s="181" t="s">
        <v>8</v>
      </c>
    </row>
    <row r="6" spans="1:1">
      <c r="A6" s="181" t="s">
        <v>106</v>
      </c>
    </row>
    <row r="7" spans="1:1">
      <c r="A7" s="181" t="s">
        <v>107</v>
      </c>
    </row>
    <row r="8" spans="1:1">
      <c r="A8" s="181" t="s">
        <v>108</v>
      </c>
    </row>
    <row r="9" spans="1:1">
      <c r="A9" s="181" t="s">
        <v>109</v>
      </c>
    </row>
    <row r="10" spans="1:1">
      <c r="A10" s="181" t="s">
        <v>110</v>
      </c>
    </row>
    <row r="11" spans="1:1">
      <c r="A11" s="181" t="s">
        <v>111</v>
      </c>
    </row>
    <row r="12" spans="1:1">
      <c r="A12" s="181" t="s">
        <v>112</v>
      </c>
    </row>
    <row r="13" spans="1:1">
      <c r="A13" s="181" t="s">
        <v>113</v>
      </c>
    </row>
    <row r="14" spans="1:1">
      <c r="A14" s="181" t="s">
        <v>114</v>
      </c>
    </row>
    <row r="15" spans="1:1">
      <c r="A15" s="181" t="s">
        <v>115</v>
      </c>
    </row>
    <row r="18" spans="1:1">
      <c r="A18" s="182" t="s">
        <v>116</v>
      </c>
    </row>
    <row r="19" spans="1:1">
      <c r="A19" s="182" t="s">
        <v>117</v>
      </c>
    </row>
    <row r="20" spans="1:1">
      <c r="A20" s="182" t="s">
        <v>118</v>
      </c>
    </row>
    <row r="21" spans="1:1" ht="15.75" customHeight="1">
      <c r="A21" s="182" t="s">
        <v>119</v>
      </c>
    </row>
    <row r="22" spans="1:1" ht="15.75" customHeight="1">
      <c r="A22" s="182" t="s">
        <v>120</v>
      </c>
    </row>
    <row r="23" spans="1:1" ht="15.75" customHeight="1">
      <c r="A23" s="182" t="s">
        <v>121</v>
      </c>
    </row>
    <row r="24" spans="1:1" ht="15.75" customHeight="1">
      <c r="A24" s="182" t="s">
        <v>122</v>
      </c>
    </row>
    <row r="25" spans="1:1" ht="15.75" customHeight="1"/>
    <row r="26" spans="1:1" ht="15.75" customHeight="1">
      <c r="A26" s="183"/>
    </row>
    <row r="27" spans="1:1" ht="15.75" customHeight="1"/>
    <row r="28" spans="1:1" ht="15.75" customHeight="1">
      <c r="A28" s="181" t="s">
        <v>80</v>
      </c>
    </row>
    <row r="29" spans="1:1" ht="15.75" customHeight="1">
      <c r="A29" s="181" t="s">
        <v>82</v>
      </c>
    </row>
    <row r="30" spans="1:1" ht="15.75" customHeight="1">
      <c r="A30" s="181" t="s">
        <v>83</v>
      </c>
    </row>
    <row r="31" spans="1:1" ht="15.75" customHeight="1">
      <c r="A31" s="181" t="s">
        <v>84</v>
      </c>
    </row>
    <row r="32" spans="1:1" ht="15.75" customHeight="1">
      <c r="A32" s="181" t="s">
        <v>85</v>
      </c>
    </row>
    <row r="33" spans="1:1" ht="15.75" customHeight="1">
      <c r="A33" s="181" t="s">
        <v>86</v>
      </c>
    </row>
    <row r="34" spans="1:1" ht="15.75" customHeight="1">
      <c r="A34" s="181" t="s">
        <v>87</v>
      </c>
    </row>
    <row r="35" spans="1:1" ht="15.75" customHeight="1">
      <c r="A35" s="181" t="s">
        <v>88</v>
      </c>
    </row>
    <row r="36" spans="1:1" ht="15.75" customHeight="1"/>
    <row r="37" spans="1:1" ht="15.75" customHeight="1"/>
    <row r="38" spans="1:1" ht="15.75" customHeight="1">
      <c r="A38" s="181" t="s">
        <v>123</v>
      </c>
    </row>
    <row r="39" spans="1:1" ht="15.75" customHeight="1">
      <c r="A39" s="181" t="s">
        <v>124</v>
      </c>
    </row>
    <row r="40" spans="1:1" ht="15.75" customHeight="1">
      <c r="A40" s="181" t="s">
        <v>125</v>
      </c>
    </row>
    <row r="41" spans="1:1" ht="15.75" customHeight="1">
      <c r="A41" s="181" t="s">
        <v>126</v>
      </c>
    </row>
    <row r="42" spans="1:1" ht="15.75" customHeight="1">
      <c r="A42" s="181" t="s">
        <v>127</v>
      </c>
    </row>
    <row r="43" spans="1:1" ht="15.75" customHeight="1">
      <c r="A43" s="181" t="s">
        <v>128</v>
      </c>
    </row>
    <row r="44" spans="1:1" ht="15.75" customHeight="1">
      <c r="A44" s="181" t="s">
        <v>129</v>
      </c>
    </row>
    <row r="45" spans="1:1" ht="15.75" customHeight="1">
      <c r="A45" s="181" t="s">
        <v>130</v>
      </c>
    </row>
    <row r="46" spans="1:1" ht="15.75" customHeight="1">
      <c r="A46" s="181" t="s">
        <v>131</v>
      </c>
    </row>
    <row r="47" spans="1:1" ht="15.75" customHeight="1">
      <c r="A47" s="181" t="s">
        <v>132</v>
      </c>
    </row>
    <row r="48" spans="1:1" ht="15.75" customHeight="1">
      <c r="A48" s="181" t="s">
        <v>133</v>
      </c>
    </row>
    <row r="49" spans="1:1" ht="15.75" customHeight="1">
      <c r="A49" s="181" t="s">
        <v>134</v>
      </c>
    </row>
    <row r="50" spans="1:1" ht="15.75" customHeight="1">
      <c r="A50" s="181" t="s">
        <v>135</v>
      </c>
    </row>
    <row r="51" spans="1:1" ht="15.75" customHeight="1">
      <c r="A51" s="181" t="s">
        <v>136</v>
      </c>
    </row>
    <row r="52" spans="1:1" ht="15.75" customHeight="1"/>
    <row r="53" spans="1:1" ht="15.75" customHeight="1">
      <c r="A53" s="184" t="str">
        <f ca="1">TEXT(DATE(,3,1),"mmmm")&amp;" de "&amp; YEAR(TODAY())+1</f>
        <v>março de 2026</v>
      </c>
    </row>
    <row r="54" spans="1:1" ht="15.75" customHeight="1">
      <c r="A54" s="184" t="str">
        <f ca="1">TEXT(DATE(,4,1),"mmmm")&amp;" de "&amp; YEAR(TODAY())+1</f>
        <v>abril de 2026</v>
      </c>
    </row>
    <row r="55" spans="1:1" ht="15.75" customHeight="1">
      <c r="A55" s="184" t="str">
        <f ca="1">TEXT(DATE(,5,1),"mmmm")&amp;" de "&amp; YEAR(TODAY())+1</f>
        <v>maio de 2026</v>
      </c>
    </row>
    <row r="56" spans="1:1" ht="15.75" customHeight="1">
      <c r="A56" s="184" t="str">
        <f ca="1">TEXT(DATE(,6,1),"mmmm")&amp;" de "&amp; YEAR(TODAY())+1</f>
        <v>junho de 2026</v>
      </c>
    </row>
    <row r="57" spans="1:1" ht="15.75" customHeight="1">
      <c r="A57" s="184" t="str">
        <f ca="1">TEXT(DATE(,7,1),"mmmm")&amp;" de "&amp; YEAR(TODAY())+1</f>
        <v>julho de 2026</v>
      </c>
    </row>
    <row r="58" spans="1:1" ht="15.75" customHeight="1">
      <c r="A58" s="184" t="str">
        <f ca="1">TEXT(DATE(,8,1),"mmmm")&amp;" de "&amp; YEAR(TODAY())+1</f>
        <v>agosto de 2026</v>
      </c>
    </row>
    <row r="59" spans="1:1" ht="15.75" customHeight="1">
      <c r="A59" s="184" t="str">
        <f ca="1">TEXT(DATE(,9,1),"mmmm")&amp;" de "&amp; YEAR(TODAY())+1</f>
        <v>setembro de 2026</v>
      </c>
    </row>
    <row r="60" spans="1:1" ht="15.75" customHeight="1">
      <c r="A60" s="184" t="str">
        <f ca="1">TEXT(DATE(,10,1),"mmmm")&amp;" de "&amp; YEAR(TODAY())+1</f>
        <v>outubro de 2026</v>
      </c>
    </row>
    <row r="61" spans="1:1" ht="15.75" customHeight="1">
      <c r="A61" s="184" t="str">
        <f ca="1">TEXT(DATE(,11,1),"mmmm")&amp;" de "&amp; YEAR(TODAY())+1</f>
        <v>novembro de 2026</v>
      </c>
    </row>
    <row r="62" spans="1:1" ht="15.75" customHeight="1">
      <c r="A62" s="184" t="str">
        <f ca="1">TEXT(DATE(,12,1),"mmmm")&amp;" de "&amp; YEAR(TODAY())+1</f>
        <v>dezembro de 2026</v>
      </c>
    </row>
    <row r="63" spans="1:1" ht="15.75" customHeight="1">
      <c r="A63" s="184" t="str">
        <f ca="1">TEXT(DATE(,1,1),"mmmm")&amp;" de "&amp; YEAR(TODAY())+2</f>
        <v>janeiro de 2027</v>
      </c>
    </row>
    <row r="64" spans="1:1" ht="15.75" customHeight="1">
      <c r="A64" s="184" t="str">
        <f ca="1">TEXT(DATE(,2,1),"mmmm")&amp;" de "&amp; YEAR(TODAY())+2</f>
        <v>fevereiro de 2027</v>
      </c>
    </row>
    <row r="65" spans="1:1" ht="15.75" customHeight="1">
      <c r="A65" s="184" t="str">
        <f ca="1">TEXT(DATE(,3,1),"mmmm")&amp;" de "&amp; YEAR(TODAY())+2</f>
        <v>março de 2027</v>
      </c>
    </row>
    <row r="66" spans="1:1" ht="15.75" customHeight="1">
      <c r="A66" s="184" t="str">
        <f ca="1">TEXT(DATE(,4,1),"mmmm")&amp;" de "&amp; YEAR(TODAY())+2</f>
        <v>abril de 2027</v>
      </c>
    </row>
    <row r="67" spans="1:1" ht="15.75" customHeight="1">
      <c r="A67" s="184" t="str">
        <f ca="1">TEXT(DATE(,5,1),"mmmm")&amp;" de "&amp; YEAR(TODAY())+2</f>
        <v>maio de 2027</v>
      </c>
    </row>
    <row r="68" spans="1:1" ht="15.75" customHeight="1">
      <c r="A68" s="184" t="str">
        <f ca="1">TEXT(DATE(,6,1),"mmmm")&amp;" de "&amp; YEAR(TODAY())+2</f>
        <v>junho de 2027</v>
      </c>
    </row>
    <row r="69" spans="1:1" ht="15.75" customHeight="1">
      <c r="A69" s="184" t="str">
        <f ca="1">TEXT(DATE(,7,1),"mmmm")&amp;" de "&amp; YEAR(TODAY())+2</f>
        <v>julho de 2027</v>
      </c>
    </row>
    <row r="70" spans="1:1" ht="15.75" customHeight="1">
      <c r="A70" s="184" t="str">
        <f ca="1">TEXT(DATE(,8,1),"mmmm")&amp;" de "&amp; YEAR(TODAY())+2</f>
        <v>agosto de 2027</v>
      </c>
    </row>
    <row r="71" spans="1:1" ht="15.75" customHeight="1">
      <c r="A71" s="184" t="str">
        <f ca="1">TEXT(DATE(,9,1),"mmmm")&amp;" de "&amp; YEAR(TODAY())+2</f>
        <v>setembro de 2027</v>
      </c>
    </row>
    <row r="72" spans="1:1" ht="15.75" customHeight="1">
      <c r="A72" s="184" t="str">
        <f ca="1">TEXT(DATE(,10,1),"mmmm")&amp;" de "&amp; YEAR(TODAY())+2</f>
        <v>outubro de 2027</v>
      </c>
    </row>
    <row r="73" spans="1:1" ht="15.75" customHeight="1">
      <c r="A73" s="184" t="str">
        <f ca="1">TEXT(DATE(,11,1),"mmmm")&amp;" de "&amp; YEAR(TODAY())+2</f>
        <v>novembro de 2027</v>
      </c>
    </row>
    <row r="74" spans="1:1" ht="15.75" customHeight="1">
      <c r="A74" s="184" t="str">
        <f ca="1">TEXT(DATE(,12,1),"mmmm")&amp;" de "&amp; YEAR(TODAY())+2</f>
        <v>dezembro de 2027</v>
      </c>
    </row>
    <row r="75" spans="1:1" ht="15.75" customHeight="1">
      <c r="A75" s="185" t="s">
        <v>137</v>
      </c>
    </row>
    <row r="76" spans="1:1" ht="15.75" customHeight="1"/>
    <row r="77" spans="1:1" ht="15.75" customHeight="1">
      <c r="A77" s="181" t="s">
        <v>138</v>
      </c>
    </row>
    <row r="78" spans="1:1" ht="15.75" customHeight="1">
      <c r="A78" s="181" t="s">
        <v>139</v>
      </c>
    </row>
    <row r="79" spans="1:1" ht="15.75" customHeight="1">
      <c r="A79" s="181" t="s">
        <v>140</v>
      </c>
    </row>
    <row r="80" spans="1:1" ht="15.75" customHeight="1">
      <c r="A80" s="181" t="s">
        <v>141</v>
      </c>
    </row>
    <row r="81" spans="1:1" ht="15.75" customHeight="1"/>
    <row r="82" spans="1:1" ht="15.75" customHeight="1">
      <c r="A82" s="181" t="s">
        <v>142</v>
      </c>
    </row>
    <row r="83" spans="1:1" ht="15.75" customHeight="1">
      <c r="A83" s="181" t="s">
        <v>143</v>
      </c>
    </row>
    <row r="84" spans="1:1" ht="15.75" customHeight="1">
      <c r="A84" s="181" t="s">
        <v>144</v>
      </c>
    </row>
    <row r="85" spans="1:1" ht="15.75" customHeight="1">
      <c r="A85" s="181" t="s">
        <v>145</v>
      </c>
    </row>
    <row r="86" spans="1:1" ht="15.75" customHeight="1">
      <c r="A86" s="181" t="s">
        <v>140</v>
      </c>
    </row>
    <row r="87" spans="1:1" ht="15.75" customHeight="1">
      <c r="A87" s="181" t="s">
        <v>141</v>
      </c>
    </row>
    <row r="88" spans="1:1" ht="15.75" customHeight="1"/>
    <row r="89" spans="1:1" ht="15.75" customHeight="1">
      <c r="A89" s="182" t="s">
        <v>146</v>
      </c>
    </row>
    <row r="90" spans="1:1" ht="15.75" customHeight="1">
      <c r="A90" s="182" t="s">
        <v>147</v>
      </c>
    </row>
    <row r="91" spans="1:1" ht="15.75" customHeight="1">
      <c r="A91" s="182" t="s">
        <v>148</v>
      </c>
    </row>
    <row r="92" spans="1:1" ht="15.75" customHeight="1">
      <c r="A92" s="182" t="s">
        <v>141</v>
      </c>
    </row>
    <row r="93" spans="1:1" ht="15.75" customHeight="1"/>
    <row r="94" spans="1:1" ht="15.75" customHeight="1"/>
    <row r="95" spans="1:1" ht="15.75" customHeight="1"/>
    <row r="96" spans="1:1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8</vt:i4>
      </vt:variant>
    </vt:vector>
  </HeadingPairs>
  <TitlesOfParts>
    <vt:vector size="10" baseType="lpstr">
      <vt:lpstr>ANEXO 01</vt:lpstr>
      <vt:lpstr>REF</vt:lpstr>
      <vt:lpstr>cat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MBARRA</cp:lastModifiedBy>
  <dcterms:created xsi:type="dcterms:W3CDTF">2020-12-16T14:02:24Z</dcterms:created>
  <dcterms:modified xsi:type="dcterms:W3CDTF">2025-01-22T21:12:58Z</dcterms:modified>
</cp:coreProperties>
</file>